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-255" windowWidth="15315" windowHeight="5445" activeTab="1"/>
  </bookViews>
  <sheets>
    <sheet name="Data Sample" sheetId="1" r:id="rId1"/>
    <sheet name="Menentukan Node" sheetId="2" r:id="rId2"/>
    <sheet name="Sheet3" sheetId="3" r:id="rId3"/>
    <sheet name="Menentukan Node (2)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B26" i="2"/>
  <c r="F34" i="4"/>
  <c r="F31"/>
  <c r="F27"/>
  <c r="F23"/>
  <c r="F19"/>
  <c r="B26"/>
  <c r="B19"/>
  <c r="B23"/>
  <c r="J27" i="2"/>
  <c r="J24"/>
  <c r="J20"/>
  <c r="F34"/>
  <c r="F31"/>
  <c r="B19"/>
  <c r="F27"/>
  <c r="F23"/>
  <c r="B23"/>
  <c r="F19"/>
</calcChain>
</file>

<file path=xl/sharedStrings.xml><?xml version="1.0" encoding="utf-8"?>
<sst xmlns="http://schemas.openxmlformats.org/spreadsheetml/2006/main" count="486" uniqueCount="104">
  <si>
    <t>JURUSAN</t>
  </si>
  <si>
    <t>RATA2 RAPORT</t>
  </si>
  <si>
    <t>PRESTASI</t>
  </si>
  <si>
    <t>NAMA</t>
  </si>
  <si>
    <t>Adi Nurcahyo</t>
  </si>
  <si>
    <t>Agus Putro Wicaksono</t>
  </si>
  <si>
    <t>Andi Purnomo</t>
  </si>
  <si>
    <t>Arrizal Bayu Pratama</t>
  </si>
  <si>
    <t>Awik Tamaroh</t>
  </si>
  <si>
    <t>Bagas Yulio Hermawan</t>
  </si>
  <si>
    <t>Bagus Prayitno</t>
  </si>
  <si>
    <t>Davit Dwi Hartono</t>
  </si>
  <si>
    <t>Dimas Setiawan Dwi Atmaja</t>
  </si>
  <si>
    <t>Fiki Hermawan</t>
  </si>
  <si>
    <t>Gati Ratna Sari</t>
  </si>
  <si>
    <t>Hendra Susetya Prambudi</t>
  </si>
  <si>
    <t>Hendri Nur Setya Prambudi</t>
  </si>
  <si>
    <t>Irsadul Abidin</t>
  </si>
  <si>
    <t>Moch. Helmi Nur Yahya</t>
  </si>
  <si>
    <t>Moh.Danang Saputra</t>
  </si>
  <si>
    <t>Moh.Rofiqu Diqyah</t>
  </si>
  <si>
    <t>Mohamad Andi Santoso</t>
  </si>
  <si>
    <t>Mohammad Nur Yahya</t>
  </si>
  <si>
    <t>Mohammad Shofiyul Manan</t>
  </si>
  <si>
    <t>Mokhammad Baidowi Alwi</t>
  </si>
  <si>
    <t>Muhammad Irfan Zidny</t>
  </si>
  <si>
    <t>Nurul Qomariyah</t>
  </si>
  <si>
    <t>Oki Saifudin</t>
  </si>
  <si>
    <t>Oky Willyand S</t>
  </si>
  <si>
    <t>Reja Ajuanda</t>
  </si>
  <si>
    <t>Riyan Wulan Tari</t>
  </si>
  <si>
    <t>Ruly Kartika Sari</t>
  </si>
  <si>
    <t>Wahyu Aditya Nugroho</t>
  </si>
  <si>
    <t>Wahyu Setyawan</t>
  </si>
  <si>
    <t>Wahyudi Febrianto</t>
  </si>
  <si>
    <t>Yudha Wardana</t>
  </si>
  <si>
    <t>Yuli Ica Kurniawati</t>
  </si>
  <si>
    <t>Yuli Subarkah Wahyu B</t>
  </si>
  <si>
    <t>Yunan Azzumardi Irawan</t>
  </si>
  <si>
    <t>Lulus = nilai &gt; 55</t>
  </si>
  <si>
    <t>Tidak Lulus = nilai &lt;= 55</t>
  </si>
  <si>
    <t>Lulus</t>
  </si>
  <si>
    <t>IPA</t>
  </si>
  <si>
    <t>IPS</t>
  </si>
  <si>
    <t>Bahasa</t>
  </si>
  <si>
    <t>Teknik Kejuruan</t>
  </si>
  <si>
    <t>Instance Rata2 Raport</t>
  </si>
  <si>
    <t>Instance Jurusan</t>
  </si>
  <si>
    <t>Instance Nilai UAN</t>
  </si>
  <si>
    <t>Tidak</t>
  </si>
  <si>
    <t>Tidak Lulus</t>
  </si>
  <si>
    <t>Ya</t>
  </si>
  <si>
    <t>NILAI UAN</t>
  </si>
  <si>
    <t>MEMILIH NODE AWAL</t>
  </si>
  <si>
    <t>JUMLAH</t>
  </si>
  <si>
    <t>Nilai UAN = Lulus</t>
  </si>
  <si>
    <t>q1 =</t>
  </si>
  <si>
    <t>q2 =</t>
  </si>
  <si>
    <t>Nilai UAN = Tidak Lulus</t>
  </si>
  <si>
    <t xml:space="preserve">E = </t>
  </si>
  <si>
    <t>(24/35*q1) + (11/35*q2)</t>
  </si>
  <si>
    <r>
      <t>(-5/11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5/11) + (-6/11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6/11)</t>
    </r>
  </si>
  <si>
    <t>Jurusan = IPA</t>
  </si>
  <si>
    <r>
      <t>(-9/11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9/11) + (-2/11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2/11)</t>
    </r>
  </si>
  <si>
    <t>Jurusan = IPS</t>
  </si>
  <si>
    <r>
      <t>(-2/10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2/10) + (-8/10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8/10)</t>
    </r>
  </si>
  <si>
    <t>Jurusan = Bahasa</t>
  </si>
  <si>
    <t>q3 =</t>
  </si>
  <si>
    <r>
      <t>(-2/4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2/4) + (-2/4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2/4)</t>
    </r>
  </si>
  <si>
    <t>Jurusan = Teknik Kejuruan</t>
  </si>
  <si>
    <t>q4 =</t>
  </si>
  <si>
    <r>
      <t>(-17/24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17/24) + (-7/24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7/24)</t>
    </r>
  </si>
  <si>
    <r>
      <t>(-9/10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9/10) + (-1/10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1/10)</t>
    </r>
  </si>
  <si>
    <t>(11/35*q1) + (10/35*q2) + (4/35*q3) + (10/35*q4)</t>
  </si>
  <si>
    <t>Rata2 raport = Lulus</t>
  </si>
  <si>
    <r>
      <t>(-23/29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23/29) + (-6/29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6/29)</t>
    </r>
  </si>
  <si>
    <r>
      <t>0 + (-6/6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6/6)</t>
    </r>
  </si>
  <si>
    <t>(29/35*q1) + (6/35*q2)</t>
  </si>
  <si>
    <t>DATA TRAINING UNTUK RATA2 RAPORT = LULUS</t>
  </si>
  <si>
    <t>MEMILIH NODE CABANG</t>
  </si>
  <si>
    <r>
      <t>(-17/17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17/17) + (-0/17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0/17)</t>
    </r>
  </si>
  <si>
    <r>
      <t>(-5/10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5/10) + (-5/10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5/10)</t>
    </r>
  </si>
  <si>
    <t>(17/27*q1) + (10/27*q2)</t>
  </si>
  <si>
    <r>
      <t>(-9/9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9/9) + (-0/9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0/9)</t>
    </r>
  </si>
  <si>
    <r>
      <t>(-2/6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2/6) + (-4/6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4/6)</t>
    </r>
  </si>
  <si>
    <r>
      <t>(-2/3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2/3) + (-1/3 * LOG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1/3)</t>
    </r>
  </si>
  <si>
    <t>(9/27*q1) + (6/27*q2) + (3/27*q3) + (9/27*q4)</t>
  </si>
  <si>
    <t>DATA TRAINING UNTUK JURUSAN IPS DAN BAHASA</t>
  </si>
  <si>
    <t>RULE</t>
  </si>
  <si>
    <t>R1</t>
  </si>
  <si>
    <t>IF Rata2 Raport = Tidak Lulus THEN Prestasi = Tidak</t>
  </si>
  <si>
    <t>R2</t>
  </si>
  <si>
    <t>IF Rata2 Raport = Lulus AND Jurusan = ipa THEN Prestasi = Ya</t>
  </si>
  <si>
    <t>R3</t>
  </si>
  <si>
    <t>R4</t>
  </si>
  <si>
    <t>R5</t>
  </si>
  <si>
    <t>IF Rata2 Raport = Lulus AND Jurusan = Teknik Kejuruan THEN Prestasi = Ya</t>
  </si>
  <si>
    <t>IF Rata2 Raport = Lulus AND Jurusan = ips AND Nilai uan = Lulus THEN Prestasi = Ya</t>
  </si>
  <si>
    <t>IF Rata2 Raport = Lulus AND Jurusan = ips AND Nilai uan = Tidak Lulus THEN Prestasi = Tidak</t>
  </si>
  <si>
    <t>IF Rata2 Raport = Lulus AND Jurusan = Bahasa AND Nilai uan = Tidak Lulus THEN Prestasi = Tidak</t>
  </si>
  <si>
    <t>IF Rata2 Raport = Lulus AND Jurusan = Bahasa AND Nilai uan = Lulus THEN Prestasi = Ya</t>
  </si>
  <si>
    <t>R6</t>
  </si>
  <si>
    <t>R7</t>
  </si>
  <si>
    <t>tabel jumlah prestasi berdasarkan kriteria nilai uan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</si>
</sst>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0" fillId="4" borderId="0" xfId="0" applyFill="1"/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0" fillId="6" borderId="0" xfId="0" applyFill="1"/>
    <xf numFmtId="0" fontId="0" fillId="7" borderId="0" xfId="0" applyFill="1"/>
    <xf numFmtId="0" fontId="3" fillId="8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11" borderId="0" xfId="0" applyFont="1" applyFill="1"/>
    <xf numFmtId="0" fontId="3" fillId="13" borderId="0" xfId="0" applyFont="1" applyFill="1"/>
    <xf numFmtId="0" fontId="0" fillId="12" borderId="0" xfId="0" applyFill="1"/>
    <xf numFmtId="0" fontId="0" fillId="11" borderId="0" xfId="0" applyFill="1"/>
    <xf numFmtId="0" fontId="2" fillId="2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B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12</xdr:row>
      <xdr:rowOff>0</xdr:rowOff>
    </xdr:from>
    <xdr:to>
      <xdr:col>7</xdr:col>
      <xdr:colOff>200025</xdr:colOff>
      <xdr:row>14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76600" y="2286000"/>
          <a:ext cx="3333750" cy="523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12</xdr:row>
      <xdr:rowOff>0</xdr:rowOff>
    </xdr:from>
    <xdr:to>
      <xdr:col>7</xdr:col>
      <xdr:colOff>200025</xdr:colOff>
      <xdr:row>14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76600" y="2286000"/>
          <a:ext cx="3409950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44" sqref="D44"/>
    </sheetView>
  </sheetViews>
  <sheetFormatPr defaultRowHeight="15"/>
  <cols>
    <col min="1" max="1" width="29.28515625" customWidth="1"/>
    <col min="2" max="2" width="13.85546875" customWidth="1"/>
    <col min="3" max="3" width="18.42578125" customWidth="1"/>
    <col min="4" max="4" width="16.42578125" customWidth="1"/>
    <col min="5" max="5" width="14.140625" customWidth="1"/>
    <col min="6" max="6" width="9.5703125" customWidth="1"/>
    <col min="7" max="7" width="24.85546875" customWidth="1"/>
  </cols>
  <sheetData>
    <row r="1" spans="1:7">
      <c r="A1" s="15" t="s">
        <v>3</v>
      </c>
      <c r="B1" s="15" t="s">
        <v>52</v>
      </c>
      <c r="C1" s="15" t="s">
        <v>0</v>
      </c>
      <c r="D1" s="15" t="s">
        <v>1</v>
      </c>
      <c r="E1" s="15" t="s">
        <v>2</v>
      </c>
    </row>
    <row r="2" spans="1:7">
      <c r="A2" s="1" t="s">
        <v>4</v>
      </c>
      <c r="B2" t="s">
        <v>41</v>
      </c>
      <c r="C2" t="s">
        <v>42</v>
      </c>
      <c r="D2" t="s">
        <v>41</v>
      </c>
      <c r="E2" s="13" t="s">
        <v>51</v>
      </c>
    </row>
    <row r="3" spans="1:7">
      <c r="A3" s="2" t="s">
        <v>5</v>
      </c>
      <c r="B3" t="s">
        <v>41</v>
      </c>
      <c r="C3" t="s">
        <v>43</v>
      </c>
      <c r="D3" t="s">
        <v>50</v>
      </c>
      <c r="E3" s="13" t="s">
        <v>49</v>
      </c>
      <c r="G3" s="14" t="s">
        <v>48</v>
      </c>
    </row>
    <row r="4" spans="1:7">
      <c r="A4" s="1" t="s">
        <v>6</v>
      </c>
      <c r="B4" t="s">
        <v>41</v>
      </c>
      <c r="C4" t="s">
        <v>45</v>
      </c>
      <c r="D4" t="s">
        <v>41</v>
      </c>
      <c r="E4" s="13" t="s">
        <v>51</v>
      </c>
      <c r="G4" s="4" t="s">
        <v>39</v>
      </c>
    </row>
    <row r="5" spans="1:7">
      <c r="A5" s="2" t="s">
        <v>7</v>
      </c>
      <c r="B5" t="s">
        <v>50</v>
      </c>
      <c r="C5" t="s">
        <v>43</v>
      </c>
      <c r="D5" t="s">
        <v>41</v>
      </c>
      <c r="E5" s="13" t="s">
        <v>49</v>
      </c>
      <c r="G5" s="4" t="s">
        <v>40</v>
      </c>
    </row>
    <row r="6" spans="1:7">
      <c r="A6" s="1" t="s">
        <v>8</v>
      </c>
      <c r="B6" t="s">
        <v>41</v>
      </c>
      <c r="C6" t="s">
        <v>45</v>
      </c>
      <c r="D6" t="s">
        <v>41</v>
      </c>
      <c r="E6" s="13" t="s">
        <v>51</v>
      </c>
    </row>
    <row r="7" spans="1:7">
      <c r="A7" s="2" t="s">
        <v>9</v>
      </c>
      <c r="B7" t="s">
        <v>50</v>
      </c>
      <c r="C7" t="s">
        <v>44</v>
      </c>
      <c r="D7" t="s">
        <v>41</v>
      </c>
      <c r="E7" s="13" t="s">
        <v>49</v>
      </c>
      <c r="G7" s="6" t="s">
        <v>47</v>
      </c>
    </row>
    <row r="8" spans="1:7">
      <c r="A8" s="2" t="s">
        <v>10</v>
      </c>
      <c r="B8" t="s">
        <v>41</v>
      </c>
      <c r="C8" t="s">
        <v>43</v>
      </c>
      <c r="D8" t="s">
        <v>50</v>
      </c>
      <c r="E8" s="13" t="s">
        <v>49</v>
      </c>
      <c r="G8" s="9" t="s">
        <v>42</v>
      </c>
    </row>
    <row r="9" spans="1:7">
      <c r="A9" s="1" t="s">
        <v>11</v>
      </c>
      <c r="B9" t="s">
        <v>41</v>
      </c>
      <c r="C9" t="s">
        <v>42</v>
      </c>
      <c r="D9" t="s">
        <v>41</v>
      </c>
      <c r="E9" s="13" t="s">
        <v>51</v>
      </c>
      <c r="G9" s="9" t="s">
        <v>43</v>
      </c>
    </row>
    <row r="10" spans="1:7">
      <c r="A10" s="2" t="s">
        <v>12</v>
      </c>
      <c r="B10" t="s">
        <v>50</v>
      </c>
      <c r="C10" t="s">
        <v>43</v>
      </c>
      <c r="D10" t="s">
        <v>41</v>
      </c>
      <c r="E10" s="13" t="s">
        <v>49</v>
      </c>
      <c r="G10" s="9" t="s">
        <v>44</v>
      </c>
    </row>
    <row r="11" spans="1:7">
      <c r="A11" s="2" t="s">
        <v>13</v>
      </c>
      <c r="B11" t="s">
        <v>41</v>
      </c>
      <c r="C11" t="s">
        <v>43</v>
      </c>
      <c r="D11" t="s">
        <v>50</v>
      </c>
      <c r="E11" s="13" t="s">
        <v>49</v>
      </c>
      <c r="G11" s="9" t="s">
        <v>45</v>
      </c>
    </row>
    <row r="12" spans="1:7">
      <c r="A12" s="1" t="s">
        <v>14</v>
      </c>
      <c r="B12" t="s">
        <v>41</v>
      </c>
      <c r="C12" t="s">
        <v>42</v>
      </c>
      <c r="D12" t="s">
        <v>41</v>
      </c>
      <c r="E12" s="13" t="s">
        <v>51</v>
      </c>
    </row>
    <row r="13" spans="1:7">
      <c r="A13" s="1" t="s">
        <v>15</v>
      </c>
      <c r="B13" t="s">
        <v>41</v>
      </c>
      <c r="C13" t="s">
        <v>45</v>
      </c>
      <c r="D13" t="s">
        <v>41</v>
      </c>
      <c r="E13" s="13" t="s">
        <v>51</v>
      </c>
      <c r="G13" s="10" t="s">
        <v>46</v>
      </c>
    </row>
    <row r="14" spans="1:7">
      <c r="A14" s="1" t="s">
        <v>16</v>
      </c>
      <c r="B14" t="s">
        <v>41</v>
      </c>
      <c r="C14" t="s">
        <v>45</v>
      </c>
      <c r="D14" t="s">
        <v>41</v>
      </c>
      <c r="E14" s="13" t="s">
        <v>51</v>
      </c>
      <c r="G14" s="12" t="s">
        <v>39</v>
      </c>
    </row>
    <row r="15" spans="1:7">
      <c r="A15" s="3" t="s">
        <v>17</v>
      </c>
      <c r="B15" t="s">
        <v>50</v>
      </c>
      <c r="C15" t="s">
        <v>42</v>
      </c>
      <c r="D15" t="s">
        <v>41</v>
      </c>
      <c r="E15" s="13" t="s">
        <v>51</v>
      </c>
      <c r="G15" s="12" t="s">
        <v>40</v>
      </c>
    </row>
    <row r="16" spans="1:7">
      <c r="A16" s="1" t="s">
        <v>18</v>
      </c>
      <c r="B16" t="s">
        <v>41</v>
      </c>
      <c r="C16" t="s">
        <v>42</v>
      </c>
      <c r="D16" t="s">
        <v>41</v>
      </c>
      <c r="E16" s="13" t="s">
        <v>51</v>
      </c>
    </row>
    <row r="17" spans="1:5">
      <c r="A17" s="1" t="s">
        <v>19</v>
      </c>
      <c r="B17" t="s">
        <v>41</v>
      </c>
      <c r="C17" t="s">
        <v>42</v>
      </c>
      <c r="D17" t="s">
        <v>41</v>
      </c>
      <c r="E17" s="13" t="s">
        <v>51</v>
      </c>
    </row>
    <row r="18" spans="1:5">
      <c r="A18" s="1" t="s">
        <v>20</v>
      </c>
      <c r="B18" t="s">
        <v>50</v>
      </c>
      <c r="C18" t="s">
        <v>45</v>
      </c>
      <c r="D18" t="s">
        <v>41</v>
      </c>
      <c r="E18" s="13" t="s">
        <v>51</v>
      </c>
    </row>
    <row r="19" spans="1:5">
      <c r="A19" s="2" t="s">
        <v>21</v>
      </c>
      <c r="B19" t="s">
        <v>50</v>
      </c>
      <c r="C19" t="s">
        <v>43</v>
      </c>
      <c r="D19" t="s">
        <v>41</v>
      </c>
      <c r="E19" s="13" t="s">
        <v>49</v>
      </c>
    </row>
    <row r="20" spans="1:5">
      <c r="A20" s="2" t="s">
        <v>22</v>
      </c>
      <c r="B20" t="s">
        <v>41</v>
      </c>
      <c r="C20" t="s">
        <v>42</v>
      </c>
      <c r="D20" t="s">
        <v>50</v>
      </c>
      <c r="E20" s="13" t="s">
        <v>49</v>
      </c>
    </row>
    <row r="21" spans="1:5">
      <c r="A21" s="1" t="s">
        <v>23</v>
      </c>
      <c r="B21" t="s">
        <v>41</v>
      </c>
      <c r="C21" t="s">
        <v>42</v>
      </c>
      <c r="D21" t="s">
        <v>41</v>
      </c>
      <c r="E21" s="13" t="s">
        <v>51</v>
      </c>
    </row>
    <row r="22" spans="1:5">
      <c r="A22" s="1" t="s">
        <v>24</v>
      </c>
      <c r="B22" t="s">
        <v>50</v>
      </c>
      <c r="C22" t="s">
        <v>45</v>
      </c>
      <c r="D22" t="s">
        <v>41</v>
      </c>
      <c r="E22" s="13" t="s">
        <v>51</v>
      </c>
    </row>
    <row r="23" spans="1:5">
      <c r="A23" s="1" t="s">
        <v>25</v>
      </c>
      <c r="B23" t="s">
        <v>41</v>
      </c>
      <c r="C23" t="s">
        <v>42</v>
      </c>
      <c r="D23" t="s">
        <v>41</v>
      </c>
      <c r="E23" s="13" t="s">
        <v>51</v>
      </c>
    </row>
    <row r="24" spans="1:5">
      <c r="A24" s="1" t="s">
        <v>26</v>
      </c>
      <c r="B24" t="s">
        <v>41</v>
      </c>
      <c r="C24" t="s">
        <v>44</v>
      </c>
      <c r="D24" t="s">
        <v>41</v>
      </c>
      <c r="E24" s="13" t="s">
        <v>51</v>
      </c>
    </row>
    <row r="25" spans="1:5">
      <c r="A25" s="2" t="s">
        <v>27</v>
      </c>
      <c r="B25" t="s">
        <v>50</v>
      </c>
      <c r="C25" t="s">
        <v>43</v>
      </c>
      <c r="D25" t="s">
        <v>41</v>
      </c>
      <c r="E25" s="13" t="s">
        <v>49</v>
      </c>
    </row>
    <row r="26" spans="1:5">
      <c r="A26" s="1" t="s">
        <v>28</v>
      </c>
      <c r="B26" t="s">
        <v>41</v>
      </c>
      <c r="C26" t="s">
        <v>45</v>
      </c>
      <c r="D26" t="s">
        <v>41</v>
      </c>
      <c r="E26" s="13" t="s">
        <v>51</v>
      </c>
    </row>
    <row r="27" spans="1:5">
      <c r="A27" s="1" t="s">
        <v>29</v>
      </c>
      <c r="B27" t="s">
        <v>50</v>
      </c>
      <c r="C27" t="s">
        <v>45</v>
      </c>
      <c r="D27" t="s">
        <v>41</v>
      </c>
      <c r="E27" s="13" t="s">
        <v>51</v>
      </c>
    </row>
    <row r="28" spans="1:5">
      <c r="A28" s="2" t="s">
        <v>30</v>
      </c>
      <c r="B28" t="s">
        <v>41</v>
      </c>
      <c r="C28" t="s">
        <v>42</v>
      </c>
      <c r="D28" t="s">
        <v>50</v>
      </c>
      <c r="E28" s="13" t="s">
        <v>49</v>
      </c>
    </row>
    <row r="29" spans="1:5">
      <c r="A29" s="1" t="s">
        <v>31</v>
      </c>
      <c r="B29" t="s">
        <v>41</v>
      </c>
      <c r="C29" t="s">
        <v>43</v>
      </c>
      <c r="D29" t="s">
        <v>41</v>
      </c>
      <c r="E29" s="13" t="s">
        <v>51</v>
      </c>
    </row>
    <row r="30" spans="1:5">
      <c r="A30" s="2" t="s">
        <v>32</v>
      </c>
      <c r="B30" t="s">
        <v>41</v>
      </c>
      <c r="C30" t="s">
        <v>44</v>
      </c>
      <c r="D30" t="s">
        <v>50</v>
      </c>
      <c r="E30" s="13" t="s">
        <v>49</v>
      </c>
    </row>
    <row r="31" spans="1:5">
      <c r="A31" s="2" t="s">
        <v>33</v>
      </c>
      <c r="B31" t="s">
        <v>50</v>
      </c>
      <c r="C31" t="s">
        <v>43</v>
      </c>
      <c r="D31" t="s">
        <v>41</v>
      </c>
      <c r="E31" s="13" t="s">
        <v>49</v>
      </c>
    </row>
    <row r="32" spans="1:5">
      <c r="A32" s="1" t="s">
        <v>34</v>
      </c>
      <c r="B32" t="s">
        <v>41</v>
      </c>
      <c r="C32" t="s">
        <v>43</v>
      </c>
      <c r="D32" t="s">
        <v>41</v>
      </c>
      <c r="E32" s="13" t="s">
        <v>51</v>
      </c>
    </row>
    <row r="33" spans="1:5">
      <c r="A33" s="1" t="s">
        <v>35</v>
      </c>
      <c r="B33" t="s">
        <v>50</v>
      </c>
      <c r="C33" t="s">
        <v>42</v>
      </c>
      <c r="D33" t="s">
        <v>41</v>
      </c>
      <c r="E33" s="13" t="s">
        <v>51</v>
      </c>
    </row>
    <row r="34" spans="1:5">
      <c r="A34" s="1" t="s">
        <v>36</v>
      </c>
      <c r="B34" t="s">
        <v>41</v>
      </c>
      <c r="C34" t="s">
        <v>45</v>
      </c>
      <c r="D34" t="s">
        <v>50</v>
      </c>
      <c r="E34" s="13" t="s">
        <v>49</v>
      </c>
    </row>
    <row r="35" spans="1:5">
      <c r="A35" s="1" t="s">
        <v>37</v>
      </c>
      <c r="B35" t="s">
        <v>41</v>
      </c>
      <c r="C35" t="s">
        <v>44</v>
      </c>
      <c r="D35" t="s">
        <v>41</v>
      </c>
      <c r="E35" s="13" t="s">
        <v>51</v>
      </c>
    </row>
    <row r="36" spans="1:5">
      <c r="A36" s="1" t="s">
        <v>38</v>
      </c>
      <c r="B36" t="s">
        <v>41</v>
      </c>
      <c r="C36" t="s">
        <v>45</v>
      </c>
      <c r="D36" t="s">
        <v>41</v>
      </c>
      <c r="E36" s="13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E19" workbookViewId="0">
      <selection activeCell="I31" sqref="I31"/>
    </sheetView>
  </sheetViews>
  <sheetFormatPr defaultRowHeight="15"/>
  <cols>
    <col min="1" max="1" width="13.42578125" customWidth="1"/>
    <col min="2" max="2" width="12.5703125" customWidth="1"/>
    <col min="3" max="3" width="10.42578125" customWidth="1"/>
    <col min="4" max="4" width="19.140625" customWidth="1"/>
    <col min="5" max="5" width="17.85546875" customWidth="1"/>
    <col min="6" max="6" width="13.28515625" customWidth="1"/>
    <col min="7" max="7" width="10.5703125" customWidth="1"/>
    <col min="8" max="8" width="17.7109375" customWidth="1"/>
    <col min="9" max="9" width="17.28515625" customWidth="1"/>
    <col min="10" max="10" width="12.42578125" customWidth="1"/>
    <col min="11" max="11" width="11" customWidth="1"/>
  </cols>
  <sheetData>
    <row r="1" spans="1:11">
      <c r="A1" s="5" t="s">
        <v>53</v>
      </c>
      <c r="D1" t="s">
        <v>103</v>
      </c>
    </row>
    <row r="3" spans="1:11">
      <c r="A3" s="14" t="s">
        <v>52</v>
      </c>
      <c r="B3" s="14" t="s">
        <v>2</v>
      </c>
      <c r="C3" s="14" t="s">
        <v>54</v>
      </c>
      <c r="E3" s="7" t="s">
        <v>0</v>
      </c>
      <c r="F3" s="7" t="s">
        <v>2</v>
      </c>
      <c r="G3" s="7" t="s">
        <v>54</v>
      </c>
      <c r="I3" s="10" t="s">
        <v>1</v>
      </c>
      <c r="J3" s="10" t="s">
        <v>2</v>
      </c>
      <c r="K3" s="10" t="s">
        <v>54</v>
      </c>
    </row>
    <row r="4" spans="1:11">
      <c r="A4" s="4" t="s">
        <v>41</v>
      </c>
      <c r="B4" s="4" t="s">
        <v>51</v>
      </c>
      <c r="C4" s="4">
        <v>17</v>
      </c>
      <c r="E4" s="9" t="s">
        <v>42</v>
      </c>
      <c r="F4" s="9" t="s">
        <v>51</v>
      </c>
      <c r="G4" s="9">
        <v>9</v>
      </c>
      <c r="I4" s="12" t="s">
        <v>41</v>
      </c>
      <c r="J4" s="12" t="s">
        <v>51</v>
      </c>
      <c r="K4" s="12">
        <v>23</v>
      </c>
    </row>
    <row r="5" spans="1:11">
      <c r="A5" s="4" t="s">
        <v>41</v>
      </c>
      <c r="B5" s="4" t="s">
        <v>49</v>
      </c>
      <c r="C5" s="4">
        <v>7</v>
      </c>
      <c r="E5" s="9" t="s">
        <v>42</v>
      </c>
      <c r="F5" s="9" t="s">
        <v>49</v>
      </c>
      <c r="G5" s="9">
        <v>2</v>
      </c>
      <c r="I5" s="12" t="s">
        <v>41</v>
      </c>
      <c r="J5" s="12" t="s">
        <v>49</v>
      </c>
      <c r="K5" s="12">
        <v>6</v>
      </c>
    </row>
    <row r="6" spans="1:11">
      <c r="A6" s="4" t="s">
        <v>50</v>
      </c>
      <c r="B6" s="4" t="s">
        <v>51</v>
      </c>
      <c r="C6" s="4">
        <v>5</v>
      </c>
      <c r="E6" s="9" t="s">
        <v>43</v>
      </c>
      <c r="F6" s="9" t="s">
        <v>51</v>
      </c>
      <c r="G6" s="9">
        <v>2</v>
      </c>
      <c r="I6" s="12" t="s">
        <v>50</v>
      </c>
      <c r="J6" s="12" t="s">
        <v>51</v>
      </c>
      <c r="K6" s="12">
        <v>0</v>
      </c>
    </row>
    <row r="7" spans="1:11">
      <c r="A7" s="4" t="s">
        <v>50</v>
      </c>
      <c r="B7" s="4" t="s">
        <v>49</v>
      </c>
      <c r="C7" s="4">
        <v>6</v>
      </c>
      <c r="E7" s="9" t="s">
        <v>43</v>
      </c>
      <c r="F7" s="9" t="s">
        <v>49</v>
      </c>
      <c r="G7" s="9">
        <v>8</v>
      </c>
      <c r="I7" s="12" t="s">
        <v>50</v>
      </c>
      <c r="J7" s="12" t="s">
        <v>49</v>
      </c>
      <c r="K7" s="12">
        <v>6</v>
      </c>
    </row>
    <row r="8" spans="1:11">
      <c r="E8" s="9" t="s">
        <v>44</v>
      </c>
      <c r="F8" s="9" t="s">
        <v>51</v>
      </c>
      <c r="G8" s="9">
        <v>2</v>
      </c>
    </row>
    <row r="9" spans="1:11">
      <c r="E9" s="9" t="s">
        <v>44</v>
      </c>
      <c r="F9" s="9" t="s">
        <v>49</v>
      </c>
      <c r="G9" s="9">
        <v>2</v>
      </c>
    </row>
    <row r="10" spans="1:11">
      <c r="E10" s="9" t="s">
        <v>45</v>
      </c>
      <c r="F10" s="9" t="s">
        <v>51</v>
      </c>
      <c r="G10" s="9">
        <v>9</v>
      </c>
    </row>
    <row r="11" spans="1:11">
      <c r="E11" s="9" t="s">
        <v>45</v>
      </c>
      <c r="F11" s="9" t="s">
        <v>49</v>
      </c>
      <c r="G11" s="9">
        <v>1</v>
      </c>
    </row>
    <row r="17" spans="1:10">
      <c r="A17" t="s">
        <v>55</v>
      </c>
      <c r="E17" t="s">
        <v>62</v>
      </c>
    </row>
    <row r="18" spans="1:10">
      <c r="A18" t="s">
        <v>56</v>
      </c>
      <c r="B18" t="s">
        <v>71</v>
      </c>
      <c r="E18" t="s">
        <v>56</v>
      </c>
      <c r="F18" t="s">
        <v>63</v>
      </c>
      <c r="I18" t="s">
        <v>74</v>
      </c>
    </row>
    <row r="19" spans="1:10">
      <c r="B19">
        <f>(-17/24*LOG(17/24,2))+(-7/24*LOG(7/24,2))</f>
        <v>0.87086446923536465</v>
      </c>
      <c r="F19">
        <f>(-9/11*LOG(9/11,2))+(-2/11*LOG(2/11,2))</f>
        <v>0.68403843563904165</v>
      </c>
      <c r="I19" t="s">
        <v>56</v>
      </c>
      <c r="J19" t="s">
        <v>75</v>
      </c>
    </row>
    <row r="20" spans="1:10">
      <c r="J20">
        <f>(-23/29*LOG(23/29,2))+(-6/29*LOG(6/29,2))</f>
        <v>0.7355085815538398</v>
      </c>
    </row>
    <row r="21" spans="1:10">
      <c r="A21" t="s">
        <v>58</v>
      </c>
      <c r="E21" t="s">
        <v>64</v>
      </c>
    </row>
    <row r="22" spans="1:10">
      <c r="A22" t="s">
        <v>57</v>
      </c>
      <c r="B22" t="s">
        <v>61</v>
      </c>
      <c r="E22" t="s">
        <v>57</v>
      </c>
      <c r="F22" t="s">
        <v>65</v>
      </c>
      <c r="I22" t="s">
        <v>58</v>
      </c>
    </row>
    <row r="23" spans="1:10">
      <c r="B23">
        <f>(-0.45*LOG(0.45,2))+(-0.54*LOG(0.54,2))</f>
        <v>0.99844448336035097</v>
      </c>
      <c r="F23">
        <f>(-2/10*LOG(2/10,2))+(-8/10*LOG(8/10,2))</f>
        <v>0.72192809488736231</v>
      </c>
      <c r="I23" t="s">
        <v>57</v>
      </c>
      <c r="J23" t="s">
        <v>76</v>
      </c>
    </row>
    <row r="24" spans="1:10">
      <c r="J24">
        <f>0 + (-6/6*LOG(6/6,2))</f>
        <v>0</v>
      </c>
    </row>
    <row r="25" spans="1:10">
      <c r="A25" t="s">
        <v>59</v>
      </c>
      <c r="B25" t="s">
        <v>60</v>
      </c>
      <c r="E25" t="s">
        <v>66</v>
      </c>
    </row>
    <row r="26" spans="1:10">
      <c r="B26">
        <f>(24/35*0.87) + (11/35*0.99)</f>
        <v>0.9077142857142857</v>
      </c>
      <c r="E26" t="s">
        <v>67</v>
      </c>
      <c r="F26" t="s">
        <v>68</v>
      </c>
      <c r="I26" t="s">
        <v>59</v>
      </c>
      <c r="J26" t="s">
        <v>77</v>
      </c>
    </row>
    <row r="27" spans="1:10">
      <c r="F27">
        <f>(-2/4*LOG(2/4,2))+(-2/4*LOG(2/4,2))</f>
        <v>1</v>
      </c>
      <c r="J27">
        <f>(29/35*0.74) + 0</f>
        <v>0.61314285714285721</v>
      </c>
    </row>
    <row r="29" spans="1:10">
      <c r="E29" t="s">
        <v>69</v>
      </c>
    </row>
    <row r="30" spans="1:10">
      <c r="E30" t="s">
        <v>70</v>
      </c>
      <c r="F30" t="s">
        <v>72</v>
      </c>
    </row>
    <row r="31" spans="1:10">
      <c r="F31">
        <f>(-9/10*LOG(9/10,2))+(-1/10*LOG(1/10,2))</f>
        <v>0.46899559358928122</v>
      </c>
    </row>
    <row r="33" spans="5:6">
      <c r="E33" t="s">
        <v>59</v>
      </c>
      <c r="F33" t="s">
        <v>73</v>
      </c>
    </row>
    <row r="34" spans="5:6">
      <c r="F34">
        <f>(11/35*0.68) + (10/35*0.72) + (4/35*1) + (10/35*0.47)</f>
        <v>0.66799999999999993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22" sqref="G22"/>
    </sheetView>
  </sheetViews>
  <sheetFormatPr defaultRowHeight="15"/>
  <cols>
    <col min="1" max="1" width="30.5703125" customWidth="1"/>
    <col min="2" max="2" width="17" customWidth="1"/>
    <col min="3" max="3" width="20.28515625" customWidth="1"/>
    <col min="4" max="4" width="14" customWidth="1"/>
  </cols>
  <sheetData>
    <row r="1" spans="1:4">
      <c r="A1" s="5" t="s">
        <v>78</v>
      </c>
    </row>
    <row r="2" spans="1:4">
      <c r="A2" s="15" t="s">
        <v>3</v>
      </c>
      <c r="B2" s="15" t="s">
        <v>52</v>
      </c>
      <c r="C2" s="15" t="s">
        <v>0</v>
      </c>
      <c r="D2" s="15" t="s">
        <v>2</v>
      </c>
    </row>
    <row r="3" spans="1:4">
      <c r="A3" s="1" t="s">
        <v>4</v>
      </c>
      <c r="B3" t="s">
        <v>41</v>
      </c>
      <c r="C3" t="s">
        <v>42</v>
      </c>
      <c r="D3" s="13" t="s">
        <v>51</v>
      </c>
    </row>
    <row r="4" spans="1:4">
      <c r="A4" s="1" t="s">
        <v>6</v>
      </c>
      <c r="B4" t="s">
        <v>41</v>
      </c>
      <c r="C4" t="s">
        <v>45</v>
      </c>
      <c r="D4" s="13" t="s">
        <v>51</v>
      </c>
    </row>
    <row r="5" spans="1:4">
      <c r="A5" s="1" t="s">
        <v>8</v>
      </c>
      <c r="B5" t="s">
        <v>41</v>
      </c>
      <c r="C5" t="s">
        <v>45</v>
      </c>
      <c r="D5" s="13" t="s">
        <v>51</v>
      </c>
    </row>
    <row r="6" spans="1:4">
      <c r="A6" s="2" t="s">
        <v>9</v>
      </c>
      <c r="B6" t="s">
        <v>50</v>
      </c>
      <c r="C6" t="s">
        <v>44</v>
      </c>
      <c r="D6" s="13" t="s">
        <v>49</v>
      </c>
    </row>
    <row r="7" spans="1:4">
      <c r="A7" s="1" t="s">
        <v>11</v>
      </c>
      <c r="B7" t="s">
        <v>41</v>
      </c>
      <c r="C7" t="s">
        <v>42</v>
      </c>
      <c r="D7" s="13" t="s">
        <v>51</v>
      </c>
    </row>
    <row r="8" spans="1:4">
      <c r="A8" s="2" t="s">
        <v>12</v>
      </c>
      <c r="B8" t="s">
        <v>50</v>
      </c>
      <c r="C8" t="s">
        <v>43</v>
      </c>
      <c r="D8" s="13" t="s">
        <v>49</v>
      </c>
    </row>
    <row r="9" spans="1:4">
      <c r="A9" s="1" t="s">
        <v>14</v>
      </c>
      <c r="B9" t="s">
        <v>41</v>
      </c>
      <c r="C9" t="s">
        <v>42</v>
      </c>
      <c r="D9" s="13" t="s">
        <v>51</v>
      </c>
    </row>
    <row r="10" spans="1:4">
      <c r="A10" s="1" t="s">
        <v>15</v>
      </c>
      <c r="B10" t="s">
        <v>41</v>
      </c>
      <c r="C10" t="s">
        <v>45</v>
      </c>
      <c r="D10" s="13" t="s">
        <v>51</v>
      </c>
    </row>
    <row r="11" spans="1:4">
      <c r="A11" s="1" t="s">
        <v>16</v>
      </c>
      <c r="B11" t="s">
        <v>41</v>
      </c>
      <c r="C11" t="s">
        <v>45</v>
      </c>
      <c r="D11" s="13" t="s">
        <v>51</v>
      </c>
    </row>
    <row r="12" spans="1:4" ht="15" customHeight="1">
      <c r="A12" s="3" t="s">
        <v>17</v>
      </c>
      <c r="B12" t="s">
        <v>50</v>
      </c>
      <c r="C12" t="s">
        <v>42</v>
      </c>
      <c r="D12" s="13" t="s">
        <v>51</v>
      </c>
    </row>
    <row r="13" spans="1:4">
      <c r="A13" s="1" t="s">
        <v>18</v>
      </c>
      <c r="B13" t="s">
        <v>41</v>
      </c>
      <c r="C13" t="s">
        <v>42</v>
      </c>
      <c r="D13" s="13" t="s">
        <v>51</v>
      </c>
    </row>
    <row r="14" spans="1:4">
      <c r="A14" s="1" t="s">
        <v>19</v>
      </c>
      <c r="B14" t="s">
        <v>41</v>
      </c>
      <c r="C14" t="s">
        <v>42</v>
      </c>
      <c r="D14" s="13" t="s">
        <v>51</v>
      </c>
    </row>
    <row r="15" spans="1:4">
      <c r="A15" s="1" t="s">
        <v>20</v>
      </c>
      <c r="B15" t="s">
        <v>50</v>
      </c>
      <c r="C15" t="s">
        <v>45</v>
      </c>
      <c r="D15" s="13" t="s">
        <v>51</v>
      </c>
    </row>
    <row r="16" spans="1:4">
      <c r="A16" s="2" t="s">
        <v>21</v>
      </c>
      <c r="B16" t="s">
        <v>50</v>
      </c>
      <c r="C16" t="s">
        <v>43</v>
      </c>
      <c r="D16" s="13" t="s">
        <v>49</v>
      </c>
    </row>
    <row r="17" spans="1:4">
      <c r="A17" s="1" t="s">
        <v>23</v>
      </c>
      <c r="B17" t="s">
        <v>41</v>
      </c>
      <c r="C17" t="s">
        <v>42</v>
      </c>
      <c r="D17" s="13" t="s">
        <v>51</v>
      </c>
    </row>
    <row r="18" spans="1:4">
      <c r="A18" s="1" t="s">
        <v>24</v>
      </c>
      <c r="B18" t="s">
        <v>50</v>
      </c>
      <c r="C18" t="s">
        <v>45</v>
      </c>
      <c r="D18" s="13" t="s">
        <v>51</v>
      </c>
    </row>
    <row r="19" spans="1:4">
      <c r="A19" s="1" t="s">
        <v>25</v>
      </c>
      <c r="B19" t="s">
        <v>41</v>
      </c>
      <c r="C19" t="s">
        <v>42</v>
      </c>
      <c r="D19" s="13" t="s">
        <v>51</v>
      </c>
    </row>
    <row r="20" spans="1:4">
      <c r="A20" s="1" t="s">
        <v>26</v>
      </c>
      <c r="B20" t="s">
        <v>41</v>
      </c>
      <c r="C20" t="s">
        <v>44</v>
      </c>
      <c r="D20" s="13" t="s">
        <v>51</v>
      </c>
    </row>
    <row r="21" spans="1:4">
      <c r="A21" s="2" t="s">
        <v>27</v>
      </c>
      <c r="B21" t="s">
        <v>50</v>
      </c>
      <c r="C21" t="s">
        <v>43</v>
      </c>
      <c r="D21" s="13" t="s">
        <v>49</v>
      </c>
    </row>
    <row r="22" spans="1:4">
      <c r="A22" s="1" t="s">
        <v>28</v>
      </c>
      <c r="B22" t="s">
        <v>41</v>
      </c>
      <c r="C22" t="s">
        <v>45</v>
      </c>
      <c r="D22" s="13" t="s">
        <v>51</v>
      </c>
    </row>
    <row r="23" spans="1:4">
      <c r="A23" s="1" t="s">
        <v>29</v>
      </c>
      <c r="B23" t="s">
        <v>50</v>
      </c>
      <c r="C23" t="s">
        <v>45</v>
      </c>
      <c r="D23" s="13" t="s">
        <v>51</v>
      </c>
    </row>
    <row r="24" spans="1:4">
      <c r="A24" s="1" t="s">
        <v>31</v>
      </c>
      <c r="B24" t="s">
        <v>41</v>
      </c>
      <c r="C24" t="s">
        <v>43</v>
      </c>
      <c r="D24" s="13" t="s">
        <v>51</v>
      </c>
    </row>
    <row r="25" spans="1:4">
      <c r="A25" s="2" t="s">
        <v>33</v>
      </c>
      <c r="B25" t="s">
        <v>50</v>
      </c>
      <c r="C25" t="s">
        <v>43</v>
      </c>
      <c r="D25" s="13" t="s">
        <v>49</v>
      </c>
    </row>
    <row r="26" spans="1:4">
      <c r="A26" s="1" t="s">
        <v>34</v>
      </c>
      <c r="B26" t="s">
        <v>41</v>
      </c>
      <c r="C26" t="s">
        <v>43</v>
      </c>
      <c r="D26" s="13" t="s">
        <v>51</v>
      </c>
    </row>
    <row r="27" spans="1:4">
      <c r="A27" s="1" t="s">
        <v>35</v>
      </c>
      <c r="B27" t="s">
        <v>50</v>
      </c>
      <c r="C27" t="s">
        <v>42</v>
      </c>
      <c r="D27" s="13" t="s">
        <v>51</v>
      </c>
    </row>
    <row r="28" spans="1:4">
      <c r="A28" s="1" t="s">
        <v>37</v>
      </c>
      <c r="B28" t="s">
        <v>41</v>
      </c>
      <c r="C28" t="s">
        <v>44</v>
      </c>
      <c r="D28" s="13" t="s">
        <v>51</v>
      </c>
    </row>
    <row r="29" spans="1:4">
      <c r="A29" s="1" t="s">
        <v>38</v>
      </c>
      <c r="B29" t="s">
        <v>41</v>
      </c>
      <c r="C29" t="s">
        <v>45</v>
      </c>
      <c r="D29" s="13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I10" sqref="I10"/>
    </sheetView>
  </sheetViews>
  <sheetFormatPr defaultRowHeight="15"/>
  <cols>
    <col min="1" max="1" width="13.42578125" customWidth="1"/>
    <col min="2" max="2" width="12.5703125" customWidth="1"/>
    <col min="3" max="3" width="10.42578125" customWidth="1"/>
    <col min="4" max="4" width="19.140625" customWidth="1"/>
    <col min="5" max="5" width="17.85546875" customWidth="1"/>
    <col min="6" max="6" width="13.28515625" customWidth="1"/>
    <col min="7" max="7" width="10.5703125" customWidth="1"/>
    <col min="8" max="8" width="17.7109375" customWidth="1"/>
    <col min="9" max="9" width="17.28515625" customWidth="1"/>
    <col min="10" max="10" width="12.42578125" customWidth="1"/>
    <col min="11" max="11" width="11" customWidth="1"/>
  </cols>
  <sheetData>
    <row r="1" spans="1:7">
      <c r="A1" s="5" t="s">
        <v>79</v>
      </c>
    </row>
    <row r="3" spans="1:7">
      <c r="A3" s="14" t="s">
        <v>52</v>
      </c>
      <c r="B3" s="14" t="s">
        <v>2</v>
      </c>
      <c r="C3" s="14" t="s">
        <v>54</v>
      </c>
      <c r="E3" s="7" t="s">
        <v>0</v>
      </c>
      <c r="F3" s="7" t="s">
        <v>2</v>
      </c>
      <c r="G3" s="7" t="s">
        <v>54</v>
      </c>
    </row>
    <row r="4" spans="1:7">
      <c r="A4" s="4" t="s">
        <v>41</v>
      </c>
      <c r="B4" s="4" t="s">
        <v>51</v>
      </c>
      <c r="C4" s="4">
        <v>17</v>
      </c>
      <c r="E4" s="9" t="s">
        <v>42</v>
      </c>
      <c r="F4" s="9" t="s">
        <v>51</v>
      </c>
      <c r="G4" s="9">
        <v>9</v>
      </c>
    </row>
    <row r="5" spans="1:7">
      <c r="A5" s="4" t="s">
        <v>41</v>
      </c>
      <c r="B5" s="4" t="s">
        <v>49</v>
      </c>
      <c r="C5" s="4">
        <v>0</v>
      </c>
      <c r="E5" s="9" t="s">
        <v>42</v>
      </c>
      <c r="F5" s="9" t="s">
        <v>49</v>
      </c>
      <c r="G5" s="9">
        <v>0</v>
      </c>
    </row>
    <row r="6" spans="1:7">
      <c r="A6" s="4" t="s">
        <v>50</v>
      </c>
      <c r="B6" s="4" t="s">
        <v>51</v>
      </c>
      <c r="C6" s="4">
        <v>5</v>
      </c>
      <c r="E6" s="9" t="s">
        <v>43</v>
      </c>
      <c r="F6" s="9" t="s">
        <v>51</v>
      </c>
      <c r="G6" s="9">
        <v>2</v>
      </c>
    </row>
    <row r="7" spans="1:7">
      <c r="A7" s="4" t="s">
        <v>50</v>
      </c>
      <c r="B7" s="4" t="s">
        <v>49</v>
      </c>
      <c r="C7" s="4">
        <v>5</v>
      </c>
      <c r="E7" s="9" t="s">
        <v>43</v>
      </c>
      <c r="F7" s="9" t="s">
        <v>49</v>
      </c>
      <c r="G7" s="9">
        <v>4</v>
      </c>
    </row>
    <row r="8" spans="1:7">
      <c r="E8" s="9" t="s">
        <v>44</v>
      </c>
      <c r="F8" s="9" t="s">
        <v>51</v>
      </c>
      <c r="G8" s="9">
        <v>2</v>
      </c>
    </row>
    <row r="9" spans="1:7">
      <c r="E9" s="9" t="s">
        <v>44</v>
      </c>
      <c r="F9" s="9" t="s">
        <v>49</v>
      </c>
      <c r="G9" s="9">
        <v>1</v>
      </c>
    </row>
    <row r="10" spans="1:7">
      <c r="E10" s="9" t="s">
        <v>45</v>
      </c>
      <c r="F10" s="9" t="s">
        <v>51</v>
      </c>
      <c r="G10" s="9">
        <v>9</v>
      </c>
    </row>
    <row r="11" spans="1:7">
      <c r="C11">
        <v>27</v>
      </c>
      <c r="E11" s="9" t="s">
        <v>45</v>
      </c>
      <c r="F11" s="9" t="s">
        <v>49</v>
      </c>
      <c r="G11" s="9">
        <v>0</v>
      </c>
    </row>
    <row r="17" spans="1:6">
      <c r="A17" t="s">
        <v>55</v>
      </c>
      <c r="E17" t="s">
        <v>62</v>
      </c>
    </row>
    <row r="18" spans="1:6">
      <c r="A18" t="s">
        <v>56</v>
      </c>
      <c r="B18" t="s">
        <v>80</v>
      </c>
      <c r="E18" t="s">
        <v>56</v>
      </c>
      <c r="F18" t="s">
        <v>83</v>
      </c>
    </row>
    <row r="19" spans="1:6">
      <c r="B19">
        <f>(-17/17*LOG(17/17,2))+(0)</f>
        <v>0</v>
      </c>
      <c r="F19">
        <f>(-9/9*LOG(9/9,2))+ 0</f>
        <v>0</v>
      </c>
    </row>
    <row r="21" spans="1:6">
      <c r="A21" t="s">
        <v>58</v>
      </c>
      <c r="E21" t="s">
        <v>64</v>
      </c>
    </row>
    <row r="22" spans="1:6">
      <c r="A22" t="s">
        <v>57</v>
      </c>
      <c r="B22" t="s">
        <v>81</v>
      </c>
      <c r="E22" t="s">
        <v>57</v>
      </c>
      <c r="F22" t="s">
        <v>84</v>
      </c>
    </row>
    <row r="23" spans="1:6">
      <c r="B23">
        <f>(-0.45*LOG(0.45,2))+(-0.54*LOG(0.54,2))</f>
        <v>0.99844448336035097</v>
      </c>
      <c r="F23">
        <f>(-2/6*LOG(2/6,2))+(-4/6*LOG(4/6,2))</f>
        <v>0.91829583405448956</v>
      </c>
    </row>
    <row r="25" spans="1:6">
      <c r="A25" t="s">
        <v>59</v>
      </c>
      <c r="B25" t="s">
        <v>82</v>
      </c>
      <c r="E25" t="s">
        <v>66</v>
      </c>
    </row>
    <row r="26" spans="1:6">
      <c r="B26">
        <f>0 + (10/27*0.99)</f>
        <v>0.36666666666666664</v>
      </c>
      <c r="E26" t="s">
        <v>67</v>
      </c>
      <c r="F26" t="s">
        <v>85</v>
      </c>
    </row>
    <row r="27" spans="1:6">
      <c r="F27">
        <f>(-2/3*LOG(2/3,2))+(-1/3*LOG(1/3,2))</f>
        <v>0.91829583405448956</v>
      </c>
    </row>
    <row r="29" spans="1:6">
      <c r="E29" t="s">
        <v>69</v>
      </c>
    </row>
    <row r="30" spans="1:6">
      <c r="E30" t="s">
        <v>70</v>
      </c>
      <c r="F30" t="s">
        <v>83</v>
      </c>
    </row>
    <row r="31" spans="1:6">
      <c r="F31">
        <f>(-9/9*LOG(9/9,2))+0</f>
        <v>0</v>
      </c>
    </row>
    <row r="33" spans="5:6">
      <c r="E33" t="s">
        <v>59</v>
      </c>
      <c r="F33" t="s">
        <v>86</v>
      </c>
    </row>
    <row r="34" spans="5:6">
      <c r="F34">
        <f>(9/27*0) + (6/27*0.92) + (3/27*0.92) + (9/27*0)</f>
        <v>0.30666666666666664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8" sqref="G8"/>
    </sheetView>
  </sheetViews>
  <sheetFormatPr defaultRowHeight="15"/>
  <cols>
    <col min="1" max="1" width="26.7109375" customWidth="1"/>
    <col min="2" max="2" width="18" customWidth="1"/>
    <col min="3" max="3" width="20" customWidth="1"/>
    <col min="4" max="4" width="14.42578125" customWidth="1"/>
  </cols>
  <sheetData>
    <row r="1" spans="1:4">
      <c r="A1" s="5" t="s">
        <v>87</v>
      </c>
    </row>
    <row r="2" spans="1:4">
      <c r="A2" s="15" t="s">
        <v>3</v>
      </c>
      <c r="B2" s="15" t="s">
        <v>52</v>
      </c>
      <c r="C2" s="15" t="s">
        <v>0</v>
      </c>
      <c r="D2" s="15" t="s">
        <v>2</v>
      </c>
    </row>
    <row r="3" spans="1:4">
      <c r="A3" s="1" t="s">
        <v>9</v>
      </c>
      <c r="B3" s="16" t="s">
        <v>50</v>
      </c>
      <c r="C3" s="16" t="s">
        <v>44</v>
      </c>
      <c r="D3" s="13" t="s">
        <v>49</v>
      </c>
    </row>
    <row r="4" spans="1:4">
      <c r="A4" s="1" t="s">
        <v>12</v>
      </c>
      <c r="B4" s="8" t="s">
        <v>50</v>
      </c>
      <c r="C4" s="8" t="s">
        <v>43</v>
      </c>
      <c r="D4" s="13" t="s">
        <v>49</v>
      </c>
    </row>
    <row r="5" spans="1:4">
      <c r="A5" s="1" t="s">
        <v>21</v>
      </c>
      <c r="B5" s="8" t="s">
        <v>50</v>
      </c>
      <c r="C5" s="8" t="s">
        <v>43</v>
      </c>
      <c r="D5" s="13" t="s">
        <v>49</v>
      </c>
    </row>
    <row r="6" spans="1:4">
      <c r="A6" s="1" t="s">
        <v>26</v>
      </c>
      <c r="B6" s="17" t="s">
        <v>41</v>
      </c>
      <c r="C6" s="17" t="s">
        <v>44</v>
      </c>
      <c r="D6" s="13" t="s">
        <v>51</v>
      </c>
    </row>
    <row r="7" spans="1:4">
      <c r="A7" s="1" t="s">
        <v>27</v>
      </c>
      <c r="B7" s="8" t="s">
        <v>50</v>
      </c>
      <c r="C7" s="8" t="s">
        <v>43</v>
      </c>
      <c r="D7" s="13" t="s">
        <v>49</v>
      </c>
    </row>
    <row r="8" spans="1:4">
      <c r="A8" s="1" t="s">
        <v>31</v>
      </c>
      <c r="B8" s="11" t="s">
        <v>41</v>
      </c>
      <c r="C8" s="11" t="s">
        <v>43</v>
      </c>
      <c r="D8" s="13" t="s">
        <v>51</v>
      </c>
    </row>
    <row r="9" spans="1:4">
      <c r="A9" s="1" t="s">
        <v>33</v>
      </c>
      <c r="B9" s="8" t="s">
        <v>50</v>
      </c>
      <c r="C9" s="8" t="s">
        <v>43</v>
      </c>
      <c r="D9" s="13" t="s">
        <v>49</v>
      </c>
    </row>
    <row r="10" spans="1:4">
      <c r="A10" s="1" t="s">
        <v>34</v>
      </c>
      <c r="B10" s="11" t="s">
        <v>41</v>
      </c>
      <c r="C10" s="11" t="s">
        <v>43</v>
      </c>
      <c r="D10" s="13" t="s">
        <v>51</v>
      </c>
    </row>
    <row r="11" spans="1:4">
      <c r="A11" s="1" t="s">
        <v>37</v>
      </c>
      <c r="B11" s="17" t="s">
        <v>41</v>
      </c>
      <c r="C11" s="17" t="s">
        <v>44</v>
      </c>
      <c r="D11" s="13" t="s">
        <v>51</v>
      </c>
    </row>
    <row r="14" spans="1:4">
      <c r="A14" s="18" t="s">
        <v>88</v>
      </c>
    </row>
    <row r="15" spans="1:4">
      <c r="A15" s="18" t="s">
        <v>89</v>
      </c>
      <c r="B15" t="s">
        <v>90</v>
      </c>
    </row>
    <row r="16" spans="1:4">
      <c r="A16" s="18" t="s">
        <v>91</v>
      </c>
      <c r="B16" t="s">
        <v>92</v>
      </c>
    </row>
    <row r="17" spans="1:2">
      <c r="A17" s="18" t="s">
        <v>93</v>
      </c>
      <c r="B17" t="s">
        <v>96</v>
      </c>
    </row>
    <row r="18" spans="1:2">
      <c r="A18" s="18" t="s">
        <v>94</v>
      </c>
      <c r="B18" t="s">
        <v>97</v>
      </c>
    </row>
    <row r="19" spans="1:2">
      <c r="A19" s="18" t="s">
        <v>95</v>
      </c>
      <c r="B19" t="s">
        <v>98</v>
      </c>
    </row>
    <row r="20" spans="1:2">
      <c r="A20" s="18" t="s">
        <v>101</v>
      </c>
      <c r="B20" t="s">
        <v>100</v>
      </c>
    </row>
    <row r="21" spans="1:2">
      <c r="A21" s="18" t="s">
        <v>102</v>
      </c>
      <c r="B2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Sample</vt:lpstr>
      <vt:lpstr>Menentukan Node</vt:lpstr>
      <vt:lpstr>Sheet3</vt:lpstr>
      <vt:lpstr>Menentukan Node (2)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ratih</dc:creator>
  <cp:lastModifiedBy>ratih</cp:lastModifiedBy>
  <dcterms:created xsi:type="dcterms:W3CDTF">2016-03-31T07:06:14Z</dcterms:created>
  <dcterms:modified xsi:type="dcterms:W3CDTF">2016-04-01T02:56:06Z</dcterms:modified>
</cp:coreProperties>
</file>