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\MMT\Semester 3\Thesisis\CD\"/>
    </mc:Choice>
  </mc:AlternateContent>
  <bookViews>
    <workbookView xWindow="3036" yWindow="0" windowWidth="19560" windowHeight="8340" activeTab="7"/>
  </bookViews>
  <sheets>
    <sheet name="topsis N" sheetId="1" r:id="rId1"/>
    <sheet name="topsis O" sheetId="5" r:id="rId2"/>
    <sheet name="copras N" sheetId="8" r:id="rId3"/>
    <sheet name="copras O" sheetId="9" r:id="rId4"/>
    <sheet name="Moora N" sheetId="7" r:id="rId5"/>
    <sheet name="moora O" sheetId="6" r:id="rId6"/>
    <sheet name="With BWM" sheetId="10" r:id="rId7"/>
    <sheet name="Without BWM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1" l="1"/>
  <c r="H10" i="11"/>
  <c r="I10" i="11"/>
  <c r="G11" i="11"/>
  <c r="H11" i="11"/>
  <c r="I11" i="11"/>
  <c r="G12" i="11"/>
  <c r="H12" i="11"/>
  <c r="I12" i="11"/>
  <c r="G13" i="11"/>
  <c r="H13" i="11"/>
  <c r="I13" i="11"/>
  <c r="G14" i="11"/>
  <c r="H14" i="11"/>
  <c r="I14" i="11"/>
  <c r="G15" i="11"/>
  <c r="H15" i="11"/>
  <c r="I15" i="11"/>
  <c r="G16" i="11"/>
  <c r="H16" i="11"/>
  <c r="I16" i="11"/>
  <c r="G149" i="11"/>
  <c r="G150" i="11" s="1"/>
  <c r="H149" i="11"/>
  <c r="H150" i="11" s="1"/>
  <c r="I149" i="11"/>
  <c r="I150" i="11" s="1"/>
  <c r="G151" i="11"/>
  <c r="H151" i="11"/>
  <c r="I151" i="11"/>
  <c r="G10" i="10"/>
  <c r="H10" i="10"/>
  <c r="G11" i="10"/>
  <c r="H11" i="10"/>
  <c r="G12" i="10"/>
  <c r="H12" i="10"/>
  <c r="G13" i="10"/>
  <c r="H13" i="10"/>
  <c r="G14" i="10"/>
  <c r="H14" i="10"/>
  <c r="G15" i="10"/>
  <c r="H15" i="10"/>
  <c r="G16" i="10"/>
  <c r="H16" i="10"/>
  <c r="G149" i="10"/>
  <c r="G150" i="10" s="1"/>
  <c r="H149" i="10"/>
  <c r="I149" i="10"/>
  <c r="I150" i="10" s="1"/>
  <c r="H150" i="10"/>
  <c r="G151" i="10"/>
  <c r="H151" i="10"/>
  <c r="I151" i="10"/>
  <c r="AD19" i="1" l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K151" i="9"/>
  <c r="J151" i="9"/>
  <c r="I151" i="9"/>
  <c r="K150" i="9"/>
  <c r="K149" i="9"/>
  <c r="J149" i="9"/>
  <c r="J150" i="9" s="1"/>
  <c r="I149" i="9"/>
  <c r="I150" i="9" s="1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K151" i="8"/>
  <c r="J151" i="8"/>
  <c r="I151" i="8"/>
  <c r="I150" i="8"/>
  <c r="K149" i="8"/>
  <c r="K150" i="8" s="1"/>
  <c r="J149" i="8"/>
  <c r="J150" i="8" s="1"/>
  <c r="I149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K151" i="7"/>
  <c r="J151" i="7"/>
  <c r="I151" i="7"/>
  <c r="K150" i="7"/>
  <c r="I150" i="7"/>
  <c r="K149" i="7"/>
  <c r="J149" i="7"/>
  <c r="J150" i="7" s="1"/>
  <c r="I149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K151" i="6"/>
  <c r="J151" i="6"/>
  <c r="I151" i="6"/>
  <c r="I150" i="6"/>
  <c r="K149" i="6"/>
  <c r="K150" i="6" s="1"/>
  <c r="J149" i="6"/>
  <c r="J150" i="6" s="1"/>
  <c r="I149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K151" i="5"/>
  <c r="J151" i="5"/>
  <c r="I151" i="5"/>
  <c r="I150" i="5"/>
  <c r="K149" i="5"/>
  <c r="K150" i="5" s="1"/>
  <c r="J149" i="5"/>
  <c r="J150" i="5" s="1"/>
  <c r="I149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K151" i="1"/>
  <c r="J151" i="1"/>
  <c r="I151" i="1"/>
  <c r="J150" i="1"/>
  <c r="K149" i="1"/>
  <c r="K150" i="1" s="1"/>
  <c r="J149" i="1"/>
  <c r="I149" i="1"/>
  <c r="I150" i="1" s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</calcChain>
</file>

<file path=xl/sharedStrings.xml><?xml version="1.0" encoding="utf-8"?>
<sst xmlns="http://schemas.openxmlformats.org/spreadsheetml/2006/main" count="2304" uniqueCount="115">
  <si>
    <t xml:space="preserve">No </t>
  </si>
  <si>
    <t>No Tender</t>
  </si>
  <si>
    <t>No Item</t>
  </si>
  <si>
    <t>Nama Pengadaan</t>
  </si>
  <si>
    <t>No Vendor</t>
  </si>
  <si>
    <t>Nama Vendor</t>
  </si>
  <si>
    <t>Rank</t>
  </si>
  <si>
    <t>NN</t>
  </si>
  <si>
    <t>C</t>
  </si>
  <si>
    <t>M</t>
  </si>
  <si>
    <t>P</t>
  </si>
  <si>
    <t>Copras</t>
  </si>
  <si>
    <t>Moora</t>
  </si>
  <si>
    <t>Topsis</t>
  </si>
  <si>
    <t>S1</t>
  </si>
  <si>
    <t>S2</t>
  </si>
  <si>
    <t>S3</t>
  </si>
  <si>
    <t>S4</t>
  </si>
  <si>
    <t>Q1</t>
  </si>
  <si>
    <t>Q2</t>
  </si>
  <si>
    <t>Q3</t>
  </si>
  <si>
    <t>C1</t>
  </si>
  <si>
    <t>C2</t>
  </si>
  <si>
    <t>C3</t>
  </si>
  <si>
    <t>C4</t>
  </si>
  <si>
    <t>C5</t>
  </si>
  <si>
    <t>T1</t>
  </si>
  <si>
    <t>T2</t>
  </si>
  <si>
    <t>T3</t>
  </si>
  <si>
    <t>T4</t>
  </si>
  <si>
    <t>LB70014133</t>
  </si>
  <si>
    <t>T5 ROTOR,BLADE:102010;3/16IN;2IN;2-3/8IN, HPS: 33.480.000</t>
  </si>
  <si>
    <t>INDO ARGO MAS</t>
  </si>
  <si>
    <t>TANJUNG ALAM RAYA</t>
  </si>
  <si>
    <t>LB70014291</t>
  </si>
  <si>
    <t>VALVE, SOLENOID; 8320G192</t>
  </si>
  <si>
    <t>KARYA MANDIRI SEJAHTERA</t>
  </si>
  <si>
    <t>HPS:</t>
  </si>
  <si>
    <t>VIKTORI PROFINDO AUTOMATION</t>
  </si>
  <si>
    <t>SWA USAHA SUKSES</t>
  </si>
  <si>
    <t>TATA SOLUSI BUANA</t>
  </si>
  <si>
    <t>ANTARES JAYA GEMILANG PRIMA</t>
  </si>
  <si>
    <t>x</t>
  </si>
  <si>
    <t>VALVE, SOLENOID; 6014 C 2 FKM; 24VDC</t>
  </si>
  <si>
    <t>DUTA KARYA TEKNIK</t>
  </si>
  <si>
    <t>MULTIPOLAR INTITAMA, PT</t>
  </si>
  <si>
    <t>PUTRA ANDALAN PERKASA</t>
  </si>
  <si>
    <t>LB70014324</t>
  </si>
  <si>
    <t>PIPE, STEEL WELDED, DN 14INC x LG. 6 M,</t>
  </si>
  <si>
    <t>UNITECH PERKASA ABADI</t>
  </si>
  <si>
    <t>TRI SARI KUMPUL</t>
  </si>
  <si>
    <t>HPS: 110000000</t>
  </si>
  <si>
    <t>TRIJAYA ANUGRAH BINA STEEL</t>
  </si>
  <si>
    <t>PIPE, STEEL WELDED; DN 18INX LG. 6M</t>
  </si>
  <si>
    <t>LB70014266</t>
  </si>
  <si>
    <t>KAYU MERANTI UKURAN 4CM X 6CM X 400CM</t>
  </si>
  <si>
    <t>KARTIKA PANCA JAYA</t>
  </si>
  <si>
    <t>KARYA PUTRA MAKMUR</t>
  </si>
  <si>
    <t>KOPERASI WARGA SEMEN GRESIK</t>
  </si>
  <si>
    <t>FALIHAH COTIGA KARYA</t>
  </si>
  <si>
    <t>SURYA INTAN PUTRA</t>
  </si>
  <si>
    <t>PAPAN TRIPLEX 12MM X 122CM X 244CM </t>
  </si>
  <si>
    <t>PAPAN TRIPLEX 10MM X 122CM X 244CM </t>
  </si>
  <si>
    <t>PAPAN TRIPLEX 6.0MM X 122CM X 244CM </t>
  </si>
  <si>
    <t>PAPAN TRIPLEX 4.0MM X 122CM X 244CM </t>
  </si>
  <si>
    <t>PAPAN TRIPLEX 3.0MM X 122CM X 244CM </t>
  </si>
  <si>
    <t>PAKU,PANJANG 10CM </t>
  </si>
  <si>
    <t>PAKU, PANJANG 7CM </t>
  </si>
  <si>
    <t>PAKU, PANJANG 5CM </t>
  </si>
  <si>
    <t>PAKU, PANJANG 4CM </t>
  </si>
  <si>
    <t>PAKU, PANJANG 3CM </t>
  </si>
  <si>
    <t>KAWAT TALI, GALVANIZED UKURAN 2MM </t>
  </si>
  <si>
    <t>LEM,KAYU WARNA PUTIH,KEMASAN 1KG </t>
  </si>
  <si>
    <t>CAT SEMPROT (SPRAY) WARNA MERAH </t>
  </si>
  <si>
    <t>LB70014306</t>
  </si>
  <si>
    <t>MOTOR: 45KW/380V; ABB; M3BP 225 SMB4 </t>
  </si>
  <si>
    <t>AFLAH AZARIA</t>
  </si>
  <si>
    <t>ADIPRIMA BUANA BAKTI</t>
  </si>
  <si>
    <t>HANAN UNGGUL ETIKA</t>
  </si>
  <si>
    <t>DRIVE, AC; COMMANDER; SK; 3P; 380 </t>
  </si>
  <si>
    <t>APIKON INDONESIA</t>
  </si>
  <si>
    <t>LB70013957</t>
  </si>
  <si>
    <t>CHAIN, CONVEYOR; 190LINK; 12.7M</t>
  </si>
  <si>
    <t>HANSA PRATAMA</t>
  </si>
  <si>
    <t>X</t>
  </si>
  <si>
    <t>BARENA SIMA PURNAMA</t>
  </si>
  <si>
    <t>LB70014292</t>
  </si>
  <si>
    <t>PIPE, STEEL WELDED, DN 12 INC x LG. 6 M,</t>
  </si>
  <si>
    <t>ANUGERAH BINAJAYA STEEL</t>
  </si>
  <si>
    <t>HPS: 80.000.000</t>
  </si>
  <si>
    <t>LB70014295</t>
  </si>
  <si>
    <t>SEAL, OIL; 180MMX210MMX15MM THK </t>
  </si>
  <si>
    <t>HARCO DUTA NIAGA</t>
  </si>
  <si>
    <t>MANDALA SETIA, PT</t>
  </si>
  <si>
    <t>PANCAPUTRA SATRIAWIBAWA</t>
  </si>
  <si>
    <t>SENTRAL LAHARINDO SERVIS</t>
  </si>
  <si>
    <t>SEAL INPUT ; 60MM X 80MM X 8MM, FKM</t>
  </si>
  <si>
    <t>HPS: 2,750,000</t>
  </si>
  <si>
    <t>SEAL, OIL; 5.625IN X 6.624IN X 0.5IN </t>
  </si>
  <si>
    <t>SEAL, OIL: 4.250" X 5.256" X 0.375" </t>
  </si>
  <si>
    <t>SEAL,OIL: 150MMX180MMX15MM; VITON </t>
  </si>
  <si>
    <t>SEAL,OIL,SPLIT:23;200MM;230MM;15MM </t>
  </si>
  <si>
    <t>SEAL,ROTARY SHAFT SEAL AS 60 X 75 X 8 </t>
  </si>
  <si>
    <t>HPS: 7,500,000</t>
  </si>
  <si>
    <t>SEAL NBR ; 140MM X 170MM X 15MM</t>
  </si>
  <si>
    <t>SEAL, OIL; 6.5INX8INX5/8IN THK </t>
  </si>
  <si>
    <t>SEAL,OIL LS:200MM;230MM;15MM;STEEL </t>
  </si>
  <si>
    <t>SEAL, OIL: 85MM X 110MM X 12MM; VITON </t>
  </si>
  <si>
    <t>LB70013701</t>
  </si>
  <si>
    <t>ROLLER, RETURN STRAND ROLLER ASS'Y, </t>
  </si>
  <si>
    <t>SANKATAMA ABADI MAS</t>
  </si>
  <si>
    <t>MITRA SEJATI</t>
  </si>
  <si>
    <t>HPS: 204,000,000</t>
  </si>
  <si>
    <t>NATIONAL TRADING COMPANY</t>
  </si>
  <si>
    <t>Proc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</si>
</sst>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"/>
    <numFmt numFmtId="165" formatCode="0.0000"/>
    <numFmt numFmtId="166" formatCode="0.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2" borderId="3" xfId="0" applyFont="1" applyFill="1" applyBorder="1" applyAlignment="1"/>
    <xf numFmtId="165" fontId="2" fillId="0" borderId="26" xfId="0" applyNumberFormat="1" applyFont="1" applyFill="1" applyBorder="1"/>
    <xf numFmtId="165" fontId="2" fillId="0" borderId="26" xfId="0" applyNumberFormat="1" applyFont="1" applyFill="1" applyBorder="1" applyAlignment="1">
      <alignment horizontal="right"/>
    </xf>
    <xf numFmtId="165" fontId="2" fillId="0" borderId="27" xfId="0" applyNumberFormat="1" applyFont="1" applyFill="1" applyBorder="1"/>
    <xf numFmtId="165" fontId="2" fillId="0" borderId="15" xfId="0" applyNumberFormat="1" applyFont="1" applyFill="1" applyBorder="1"/>
    <xf numFmtId="165" fontId="2" fillId="0" borderId="15" xfId="0" applyNumberFormat="1" applyFont="1" applyFill="1" applyBorder="1" applyAlignment="1">
      <alignment horizontal="right"/>
    </xf>
    <xf numFmtId="165" fontId="2" fillId="0" borderId="16" xfId="0" applyNumberFormat="1" applyFont="1" applyFill="1" applyBorder="1"/>
    <xf numFmtId="165" fontId="2" fillId="0" borderId="9" xfId="0" applyNumberFormat="1" applyFont="1" applyFill="1" applyBorder="1"/>
    <xf numFmtId="165" fontId="2" fillId="0" borderId="9" xfId="0" applyNumberFormat="1" applyFont="1" applyFill="1" applyBorder="1" applyAlignment="1">
      <alignment horizontal="right" vertical="center" wrapText="1"/>
    </xf>
    <xf numFmtId="165" fontId="2" fillId="0" borderId="11" xfId="0" applyNumberFormat="1" applyFont="1" applyFill="1" applyBorder="1"/>
    <xf numFmtId="165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right"/>
    </xf>
    <xf numFmtId="165" fontId="2" fillId="0" borderId="21" xfId="0" applyNumberFormat="1" applyFont="1" applyFill="1" applyBorder="1"/>
    <xf numFmtId="165" fontId="2" fillId="0" borderId="23" xfId="0" applyNumberFormat="1" applyFont="1" applyFill="1" applyBorder="1"/>
    <xf numFmtId="165" fontId="2" fillId="0" borderId="23" xfId="0" applyNumberFormat="1" applyFont="1" applyFill="1" applyBorder="1" applyAlignment="1">
      <alignment horizontal="right"/>
    </xf>
    <xf numFmtId="165" fontId="2" fillId="0" borderId="24" xfId="0" applyNumberFormat="1" applyFont="1" applyFill="1" applyBorder="1"/>
    <xf numFmtId="165" fontId="2" fillId="0" borderId="10" xfId="0" applyNumberFormat="1" applyFont="1" applyFill="1" applyBorder="1" applyAlignment="1">
      <alignment horizontal="right" vertical="center" wrapText="1"/>
    </xf>
    <xf numFmtId="165" fontId="2" fillId="0" borderId="9" xfId="0" applyNumberFormat="1" applyFont="1" applyBorder="1"/>
    <xf numFmtId="165" fontId="2" fillId="0" borderId="11" xfId="0" applyNumberFormat="1" applyFont="1" applyBorder="1"/>
    <xf numFmtId="165" fontId="2" fillId="0" borderId="10" xfId="0" applyNumberFormat="1" applyFont="1" applyBorder="1"/>
    <xf numFmtId="165" fontId="2" fillId="0" borderId="21" xfId="0" applyNumberFormat="1" applyFont="1" applyBorder="1"/>
    <xf numFmtId="165" fontId="2" fillId="0" borderId="23" xfId="0" applyNumberFormat="1" applyFont="1" applyBorder="1"/>
    <xf numFmtId="165" fontId="2" fillId="0" borderId="24" xfId="0" applyNumberFormat="1" applyFont="1" applyBorder="1"/>
    <xf numFmtId="165" fontId="2" fillId="0" borderId="9" xfId="0" applyNumberFormat="1" applyFont="1" applyFill="1" applyBorder="1" applyAlignment="1">
      <alignment horizontal="right"/>
    </xf>
    <xf numFmtId="165" fontId="2" fillId="0" borderId="2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/>
    <xf numFmtId="0" fontId="2" fillId="0" borderId="25" xfId="0" applyFont="1" applyFill="1" applyBorder="1"/>
    <xf numFmtId="0" fontId="2" fillId="0" borderId="26" xfId="0" applyFont="1" applyFill="1" applyBorder="1"/>
    <xf numFmtId="0" fontId="2" fillId="3" borderId="26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164" fontId="2" fillId="0" borderId="26" xfId="0" applyNumberFormat="1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3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4" fontId="2" fillId="0" borderId="15" xfId="0" applyNumberFormat="1" applyFont="1" applyFill="1" applyBorder="1"/>
    <xf numFmtId="0" fontId="2" fillId="0" borderId="7" xfId="0" applyFont="1" applyFill="1" applyBorder="1" applyAlignment="1">
      <alignment horizontal="left" vertical="center"/>
    </xf>
    <xf numFmtId="0" fontId="2" fillId="0" borderId="17" xfId="0" applyFont="1" applyFill="1" applyBorder="1"/>
    <xf numFmtId="0" fontId="2" fillId="0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0" borderId="9" xfId="0" applyNumberFormat="1" applyFont="1" applyFill="1" applyBorder="1"/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/>
    <xf numFmtId="0" fontId="2" fillId="0" borderId="10" xfId="0" applyFont="1" applyFill="1" applyBorder="1"/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0" borderId="10" xfId="0" applyNumberFormat="1" applyFont="1" applyFill="1" applyBorder="1"/>
    <xf numFmtId="3" fontId="2" fillId="0" borderId="19" xfId="0" applyNumberFormat="1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/>
    </xf>
    <xf numFmtId="0" fontId="2" fillId="0" borderId="22" xfId="0" applyFont="1" applyFill="1" applyBorder="1"/>
    <xf numFmtId="0" fontId="2" fillId="0" borderId="23" xfId="0" applyFont="1" applyFill="1" applyBorder="1"/>
    <xf numFmtId="0" fontId="2" fillId="3" borderId="23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164" fontId="2" fillId="0" borderId="23" xfId="0" applyNumberFormat="1" applyFont="1" applyFill="1" applyBorder="1"/>
    <xf numFmtId="0" fontId="2" fillId="6" borderId="9" xfId="0" applyFont="1" applyFill="1" applyBorder="1" applyAlignment="1">
      <alignment horizontal="center"/>
    </xf>
    <xf numFmtId="0" fontId="2" fillId="0" borderId="32" xfId="0" applyFont="1" applyFill="1" applyBorder="1"/>
    <xf numFmtId="0" fontId="2" fillId="4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3" fontId="2" fillId="0" borderId="13" xfId="0" applyNumberFormat="1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3" fontId="2" fillId="0" borderId="13" xfId="0" applyNumberFormat="1" applyFont="1" applyFill="1" applyBorder="1" applyAlignment="1">
      <alignment horizontal="left" vertical="center"/>
    </xf>
    <xf numFmtId="0" fontId="2" fillId="0" borderId="2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28" xfId="0" applyFont="1" applyFill="1" applyBorder="1"/>
    <xf numFmtId="0" fontId="2" fillId="0" borderId="13" xfId="0" applyFont="1" applyFill="1" applyBorder="1" applyAlignment="1">
      <alignment vertical="center"/>
    </xf>
    <xf numFmtId="0" fontId="2" fillId="0" borderId="29" xfId="0" applyFont="1" applyFill="1" applyBorder="1"/>
    <xf numFmtId="3" fontId="2" fillId="0" borderId="19" xfId="0" applyNumberFormat="1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5" borderId="23" xfId="0" applyFont="1" applyFill="1" applyBorder="1" applyAlignment="1">
      <alignment horizontal="center"/>
    </xf>
    <xf numFmtId="0" fontId="2" fillId="0" borderId="10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/>
    <xf numFmtId="10" fontId="3" fillId="2" borderId="3" xfId="0" applyNumberFormat="1" applyFont="1" applyFill="1" applyBorder="1" applyAlignment="1"/>
    <xf numFmtId="3" fontId="3" fillId="2" borderId="3" xfId="0" applyNumberFormat="1" applyFont="1" applyFill="1" applyBorder="1" applyAlignment="1">
      <alignment horizontal="right"/>
    </xf>
    <xf numFmtId="0" fontId="3" fillId="2" borderId="5" xfId="0" applyFont="1" applyFill="1" applyBorder="1" applyAlignment="1"/>
    <xf numFmtId="0" fontId="3" fillId="0" borderId="25" xfId="0" applyFont="1" applyFill="1" applyBorder="1"/>
    <xf numFmtId="0" fontId="3" fillId="0" borderId="26" xfId="0" applyFont="1" applyFill="1" applyBorder="1"/>
    <xf numFmtId="0" fontId="3" fillId="3" borderId="2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64" fontId="3" fillId="0" borderId="26" xfId="0" applyNumberFormat="1" applyFont="1" applyFill="1" applyBorder="1"/>
    <xf numFmtId="165" fontId="3" fillId="0" borderId="26" xfId="0" applyNumberFormat="1" applyFont="1" applyFill="1" applyBorder="1"/>
    <xf numFmtId="165" fontId="3" fillId="0" borderId="26" xfId="0" applyNumberFormat="1" applyFont="1" applyFill="1" applyBorder="1" applyAlignment="1">
      <alignment horizontal="right"/>
    </xf>
    <xf numFmtId="165" fontId="3" fillId="0" borderId="27" xfId="0" applyNumberFormat="1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3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4" fontId="3" fillId="0" borderId="15" xfId="0" applyNumberFormat="1" applyFont="1" applyFill="1" applyBorder="1"/>
    <xf numFmtId="165" fontId="3" fillId="0" borderId="15" xfId="0" applyNumberFormat="1" applyFont="1" applyFill="1" applyBorder="1"/>
    <xf numFmtId="165" fontId="3" fillId="0" borderId="15" xfId="0" applyNumberFormat="1" applyFont="1" applyFill="1" applyBorder="1" applyAlignment="1">
      <alignment horizontal="right"/>
    </xf>
    <xf numFmtId="165" fontId="3" fillId="0" borderId="16" xfId="0" applyNumberFormat="1" applyFont="1" applyFill="1" applyBorder="1"/>
    <xf numFmtId="0" fontId="3" fillId="0" borderId="7" xfId="0" applyFont="1" applyFill="1" applyBorder="1" applyAlignment="1">
      <alignment horizontal="left" vertical="center"/>
    </xf>
    <xf numFmtId="0" fontId="3" fillId="0" borderId="17" xfId="0" applyFont="1" applyFill="1" applyBorder="1"/>
    <xf numFmtId="0" fontId="3" fillId="0" borderId="9" xfId="0" applyFont="1" applyFill="1" applyBorder="1"/>
    <xf numFmtId="0" fontId="3" fillId="3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3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9" xfId="0" applyNumberFormat="1" applyFont="1" applyFill="1" applyBorder="1" applyAlignment="1">
      <alignment horizontal="right" vertical="center" wrapText="1"/>
    </xf>
    <xf numFmtId="165" fontId="3" fillId="0" borderId="11" xfId="0" applyNumberFormat="1" applyFont="1" applyFill="1" applyBorder="1"/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/>
    <xf numFmtId="0" fontId="3" fillId="0" borderId="10" xfId="0" applyFont="1" applyFill="1" applyBorder="1"/>
    <xf numFmtId="0" fontId="3" fillId="3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4" fontId="3" fillId="0" borderId="10" xfId="0" applyNumberFormat="1" applyFont="1" applyFill="1" applyBorder="1"/>
    <xf numFmtId="165" fontId="3" fillId="0" borderId="10" xfId="0" applyNumberFormat="1" applyFont="1" applyFill="1" applyBorder="1"/>
    <xf numFmtId="165" fontId="3" fillId="0" borderId="10" xfId="0" applyNumberFormat="1" applyFont="1" applyFill="1" applyBorder="1" applyAlignment="1">
      <alignment horizontal="right"/>
    </xf>
    <xf numFmtId="165" fontId="3" fillId="0" borderId="21" xfId="0" applyNumberFormat="1" applyFont="1" applyFill="1" applyBorder="1"/>
    <xf numFmtId="3" fontId="3" fillId="0" borderId="19" xfId="0" applyNumberFormat="1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/>
    <xf numFmtId="0" fontId="3" fillId="3" borderId="23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164" fontId="3" fillId="0" borderId="23" xfId="0" applyNumberFormat="1" applyFont="1" applyFill="1" applyBorder="1"/>
    <xf numFmtId="165" fontId="3" fillId="0" borderId="23" xfId="0" applyNumberFormat="1" applyFont="1" applyFill="1" applyBorder="1"/>
    <xf numFmtId="165" fontId="3" fillId="0" borderId="23" xfId="0" applyNumberFormat="1" applyFont="1" applyFill="1" applyBorder="1" applyAlignment="1">
      <alignment horizontal="right"/>
    </xf>
    <xf numFmtId="165" fontId="3" fillId="0" borderId="24" xfId="0" applyNumberFormat="1" applyFont="1" applyFill="1" applyBorder="1"/>
    <xf numFmtId="0" fontId="3" fillId="6" borderId="9" xfId="0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3" fontId="3" fillId="0" borderId="13" xfId="0" applyNumberFormat="1" applyFont="1" applyFill="1" applyBorder="1" applyAlignment="1">
      <alignment horizontal="left" vertical="center"/>
    </xf>
    <xf numFmtId="0" fontId="3" fillId="0" borderId="29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8" xfId="0" applyFont="1" applyFill="1" applyBorder="1"/>
    <xf numFmtId="0" fontId="3" fillId="0" borderId="13" xfId="0" applyFont="1" applyFill="1" applyBorder="1" applyAlignment="1">
      <alignment vertical="center"/>
    </xf>
    <xf numFmtId="0" fontId="3" fillId="0" borderId="29" xfId="0" applyFont="1" applyFill="1" applyBorder="1"/>
    <xf numFmtId="165" fontId="3" fillId="0" borderId="9" xfId="0" applyNumberFormat="1" applyFont="1" applyFill="1" applyBorder="1" applyAlignment="1">
      <alignment horizontal="right"/>
    </xf>
    <xf numFmtId="3" fontId="3" fillId="0" borderId="19" xfId="0" applyNumberFormat="1" applyFont="1" applyFill="1" applyBorder="1" applyAlignment="1">
      <alignment horizontal="left" vertical="center"/>
    </xf>
    <xf numFmtId="165" fontId="3" fillId="0" borderId="2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/>
    <xf numFmtId="0" fontId="3" fillId="5" borderId="23" xfId="0" applyFont="1" applyFill="1" applyBorder="1" applyAlignment="1">
      <alignment horizontal="center"/>
    </xf>
    <xf numFmtId="0" fontId="3" fillId="0" borderId="1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64" fontId="3" fillId="0" borderId="0" xfId="0" applyNumberFormat="1" applyFont="1"/>
    <xf numFmtId="10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0" fontId="2" fillId="0" borderId="0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164" fontId="2" fillId="2" borderId="38" xfId="0" applyNumberFormat="1" applyFont="1" applyFill="1" applyBorder="1" applyAlignment="1"/>
    <xf numFmtId="0" fontId="2" fillId="2" borderId="39" xfId="0" applyFont="1" applyFill="1" applyBorder="1" applyAlignment="1">
      <alignment horizontal="center"/>
    </xf>
    <xf numFmtId="10" fontId="3" fillId="2" borderId="4" xfId="0" applyNumberFormat="1" applyFont="1" applyFill="1" applyBorder="1" applyAlignment="1"/>
    <xf numFmtId="0" fontId="3" fillId="2" borderId="4" xfId="0" applyFont="1" applyFill="1" applyBorder="1" applyAlignment="1"/>
    <xf numFmtId="3" fontId="3" fillId="2" borderId="4" xfId="0" applyNumberFormat="1" applyFont="1" applyFill="1" applyBorder="1" applyAlignment="1">
      <alignment horizontal="right"/>
    </xf>
    <xf numFmtId="0" fontId="3" fillId="6" borderId="26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2" borderId="39" xfId="0" applyFont="1" applyFill="1" applyBorder="1" applyAlignment="1"/>
    <xf numFmtId="10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3" fillId="2" borderId="38" xfId="0" applyNumberFormat="1" applyFont="1" applyFill="1" applyBorder="1" applyAlignment="1"/>
    <xf numFmtId="0" fontId="3" fillId="2" borderId="39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3" fontId="2" fillId="0" borderId="19" xfId="0" applyNumberFormat="1" applyFont="1" applyFill="1" applyBorder="1" applyAlignment="1">
      <alignment horizontal="left" vertical="center"/>
    </xf>
    <xf numFmtId="3" fontId="2" fillId="0" borderId="13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3" fontId="3" fillId="0" borderId="19" xfId="0" applyNumberFormat="1" applyFont="1" applyFill="1" applyBorder="1" applyAlignment="1">
      <alignment horizontal="left" vertical="center"/>
    </xf>
    <xf numFmtId="3" fontId="3" fillId="0" borderId="13" xfId="0" applyNumberFormat="1" applyFont="1" applyFill="1" applyBorder="1" applyAlignment="1">
      <alignment horizontal="left" vertical="center"/>
    </xf>
    <xf numFmtId="10" fontId="0" fillId="0" borderId="0" xfId="0" applyNumberFormat="1" applyAlignment="1">
      <alignment horizontal="center"/>
    </xf>
    <xf numFmtId="0" fontId="0" fillId="0" borderId="24" xfId="0" applyFont="1" applyFill="1" applyBorder="1"/>
    <xf numFmtId="0" fontId="0" fillId="0" borderId="23" xfId="0" applyFont="1" applyFill="1" applyBorder="1"/>
    <xf numFmtId="0" fontId="0" fillId="0" borderId="23" xfId="0" applyNumberFormat="1" applyFont="1" applyFill="1" applyBorder="1"/>
    <xf numFmtId="3" fontId="0" fillId="0" borderId="23" xfId="0" applyNumberFormat="1" applyFont="1" applyFill="1" applyBorder="1" applyAlignment="1">
      <alignment horizontal="right"/>
    </xf>
    <xf numFmtId="164" fontId="0" fillId="0" borderId="23" xfId="0" applyNumberFormat="1" applyFont="1" applyFill="1" applyBorder="1"/>
    <xf numFmtId="0" fontId="0" fillId="4" borderId="23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0" fontId="0" fillId="0" borderId="29" xfId="0" applyFont="1" applyFill="1" applyBorder="1"/>
    <xf numFmtId="3" fontId="0" fillId="0" borderId="13" xfId="0" applyNumberFormat="1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21" xfId="0" applyFont="1" applyFill="1" applyBorder="1"/>
    <xf numFmtId="0" fontId="0" fillId="0" borderId="10" xfId="0" applyFont="1" applyFill="1" applyBorder="1"/>
    <xf numFmtId="0" fontId="0" fillId="0" borderId="10" xfId="0" applyNumberFormat="1" applyFont="1" applyFill="1" applyBorder="1"/>
    <xf numFmtId="3" fontId="0" fillId="0" borderId="10" xfId="0" applyNumberFormat="1" applyFont="1" applyFill="1" applyBorder="1" applyAlignment="1">
      <alignment horizontal="right"/>
    </xf>
    <xf numFmtId="164" fontId="0" fillId="0" borderId="10" xfId="0" applyNumberFormat="1" applyFont="1" applyFill="1" applyBorder="1"/>
    <xf numFmtId="0" fontId="0" fillId="4" borderId="10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0" borderId="28" xfId="0" applyFont="1" applyFill="1" applyBorder="1"/>
    <xf numFmtId="0" fontId="0" fillId="0" borderId="19" xfId="0" applyFont="1" applyFill="1" applyBorder="1" applyAlignment="1">
      <alignment horizontal="left" vertical="top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11" xfId="0" applyFont="1" applyFill="1" applyBorder="1"/>
    <xf numFmtId="0" fontId="0" fillId="0" borderId="9" xfId="0" applyFont="1" applyFill="1" applyBorder="1"/>
    <xf numFmtId="0" fontId="0" fillId="0" borderId="9" xfId="0" applyNumberFormat="1" applyFont="1" applyFill="1" applyBorder="1"/>
    <xf numFmtId="3" fontId="0" fillId="0" borderId="9" xfId="0" applyNumberFormat="1" applyFont="1" applyFill="1" applyBorder="1" applyAlignment="1">
      <alignment horizontal="right"/>
    </xf>
    <xf numFmtId="164" fontId="0" fillId="0" borderId="9" xfId="0" applyNumberFormat="1" applyFont="1" applyFill="1" applyBorder="1"/>
    <xf numFmtId="0" fontId="0" fillId="4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7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0" fillId="0" borderId="15" xfId="0" applyNumberFormat="1" applyFont="1" applyFill="1" applyBorder="1"/>
    <xf numFmtId="3" fontId="0" fillId="0" borderId="15" xfId="0" applyNumberFormat="1" applyFont="1" applyFill="1" applyBorder="1" applyAlignment="1">
      <alignment horizontal="right"/>
    </xf>
    <xf numFmtId="164" fontId="0" fillId="0" borderId="15" xfId="0" applyNumberFormat="1" applyFont="1" applyFill="1" applyBorder="1"/>
    <xf numFmtId="0" fontId="0" fillId="4" borderId="15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0" fillId="0" borderId="14" xfId="0" applyFont="1" applyFill="1" applyBorder="1"/>
    <xf numFmtId="3" fontId="0" fillId="0" borderId="19" xfId="0" applyNumberFormat="1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26" xfId="0" applyNumberFormat="1" applyFont="1" applyFill="1" applyBorder="1"/>
    <xf numFmtId="3" fontId="0" fillId="0" borderId="26" xfId="0" applyNumberFormat="1" applyFont="1" applyFill="1" applyBorder="1" applyAlignment="1">
      <alignment horizontal="right"/>
    </xf>
    <xf numFmtId="164" fontId="0" fillId="0" borderId="26" xfId="0" applyNumberFormat="1" applyFont="1" applyFill="1" applyBorder="1"/>
    <xf numFmtId="0" fontId="0" fillId="4" borderId="26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0" borderId="25" xfId="0" applyFont="1" applyFill="1" applyBorder="1"/>
    <xf numFmtId="0" fontId="0" fillId="0" borderId="30" xfId="0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vertical="center" wrapText="1"/>
    </xf>
    <xf numFmtId="0" fontId="0" fillId="5" borderId="9" xfId="0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left" vertical="center"/>
    </xf>
    <xf numFmtId="3" fontId="0" fillId="0" borderId="19" xfId="0" applyNumberFormat="1" applyFont="1" applyFill="1" applyBorder="1" applyAlignment="1">
      <alignment horizontal="left" vertical="center"/>
    </xf>
    <xf numFmtId="0" fontId="0" fillId="0" borderId="28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3" fontId="0" fillId="0" borderId="10" xfId="0" applyNumberFormat="1" applyFont="1" applyFill="1" applyBorder="1" applyAlignment="1">
      <alignment horizontal="right" vertical="center" wrapText="1"/>
    </xf>
    <xf numFmtId="0" fontId="0" fillId="0" borderId="19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horizontal="right" vertical="center" wrapText="1"/>
    </xf>
    <xf numFmtId="3" fontId="0" fillId="0" borderId="19" xfId="0" applyNumberFormat="1" applyFont="1" applyFill="1" applyBorder="1" applyAlignment="1">
      <alignment horizontal="left" vertical="center" wrapText="1"/>
    </xf>
    <xf numFmtId="3" fontId="0" fillId="0" borderId="23" xfId="0" applyNumberFormat="1" applyFont="1" applyFill="1" applyBorder="1" applyAlignment="1">
      <alignment horizontal="right"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7" xfId="0" applyFont="1" applyFill="1" applyBorder="1"/>
    <xf numFmtId="0" fontId="0" fillId="0" borderId="25" xfId="0" applyFont="1" applyFill="1" applyBorder="1" applyAlignment="1">
      <alignment vertical="center" wrapText="1"/>
    </xf>
    <xf numFmtId="0" fontId="0" fillId="0" borderId="22" xfId="0" applyFont="1" applyFill="1" applyBorder="1"/>
    <xf numFmtId="0" fontId="0" fillId="0" borderId="20" xfId="0" applyFont="1" applyFill="1" applyBorder="1"/>
    <xf numFmtId="0" fontId="0" fillId="0" borderId="17" xfId="0" applyFont="1" applyFill="1" applyBorder="1"/>
    <xf numFmtId="0" fontId="0" fillId="0" borderId="16" xfId="0" applyFont="1" applyFill="1" applyBorder="1"/>
    <xf numFmtId="0" fontId="0" fillId="0" borderId="13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3" xfId="0" applyFont="1" applyFill="1" applyBorder="1" applyAlignment="1"/>
    <xf numFmtId="10" fontId="0" fillId="2" borderId="3" xfId="0" applyNumberFormat="1" applyFont="1" applyFill="1" applyBorder="1" applyAlignment="1"/>
    <xf numFmtId="3" fontId="0" fillId="2" borderId="4" xfId="0" applyNumberFormat="1" applyFont="1" applyFill="1" applyBorder="1" applyAlignment="1">
      <alignment horizontal="right"/>
    </xf>
    <xf numFmtId="0" fontId="0" fillId="2" borderId="4" xfId="0" applyFont="1" applyFill="1" applyBorder="1" applyAlignment="1"/>
    <xf numFmtId="10" fontId="0" fillId="2" borderId="4" xfId="0" applyNumberFormat="1" applyFont="1" applyFill="1" applyBorder="1" applyAlignment="1"/>
    <xf numFmtId="164" fontId="0" fillId="2" borderId="3" xfId="0" applyNumberFormat="1" applyFont="1" applyFill="1" applyBorder="1" applyAlignment="1"/>
    <xf numFmtId="0" fontId="0" fillId="2" borderId="3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166" fontId="0" fillId="0" borderId="9" xfId="0" applyNumberFormat="1" applyFont="1" applyFill="1" applyBorder="1"/>
    <xf numFmtId="164" fontId="1" fillId="0" borderId="0" xfId="1" applyNumberFormat="1"/>
    <xf numFmtId="0" fontId="0" fillId="5" borderId="22" xfId="0" applyFont="1" applyFill="1" applyBorder="1" applyAlignment="1">
      <alignment horizontal="center"/>
    </xf>
    <xf numFmtId="0" fontId="0" fillId="3" borderId="40" xfId="0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3" borderId="41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0" fillId="3" borderId="42" xfId="0" applyFont="1" applyFill="1" applyBorder="1" applyAlignment="1">
      <alignment horizontal="center"/>
    </xf>
    <xf numFmtId="166" fontId="0" fillId="0" borderId="1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1"/>
  <sheetViews>
    <sheetView topLeftCell="A124" zoomScale="90" zoomScaleNormal="90" workbookViewId="0">
      <selection activeCell="AD2" sqref="A2:AD148"/>
    </sheetView>
  </sheetViews>
  <sheetFormatPr defaultRowHeight="14.4" x14ac:dyDescent="0.3"/>
  <cols>
    <col min="1" max="1" width="3.5546875" bestFit="1" customWidth="1"/>
    <col min="2" max="2" width="10.44140625" bestFit="1" customWidth="1"/>
    <col min="3" max="3" width="7.88671875" customWidth="1"/>
    <col min="4" max="4" width="34.6640625" customWidth="1"/>
    <col min="5" max="5" width="10.109375" bestFit="1" customWidth="1"/>
    <col min="6" max="7" width="9.109375" hidden="1" customWidth="1"/>
    <col min="8" max="8" width="3.88671875" style="1" hidden="1" customWidth="1"/>
    <col min="9" max="11" width="7.109375" style="1" hidden="1" customWidth="1"/>
    <col min="12" max="14" width="9.5546875" style="2" hidden="1" customWidth="1"/>
    <col min="15" max="21" width="6.6640625" hidden="1" customWidth="1"/>
    <col min="22" max="30" width="6.6640625" customWidth="1"/>
  </cols>
  <sheetData>
    <row r="1" spans="1:30" ht="15" thickBot="1" x14ac:dyDescent="0.35"/>
    <row r="2" spans="1:30" ht="15" thickBot="1" x14ac:dyDescent="0.35">
      <c r="A2" s="91" t="s">
        <v>0</v>
      </c>
      <c r="B2" s="91" t="s">
        <v>1</v>
      </c>
      <c r="C2" s="29" t="s">
        <v>2</v>
      </c>
      <c r="D2" s="30" t="s">
        <v>3</v>
      </c>
      <c r="E2" s="31" t="s">
        <v>4</v>
      </c>
      <c r="F2" s="4" t="s">
        <v>5</v>
      </c>
      <c r="G2" s="4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3" t="s">
        <v>11</v>
      </c>
      <c r="M2" s="33" t="s">
        <v>12</v>
      </c>
      <c r="N2" s="33" t="s">
        <v>13</v>
      </c>
      <c r="O2" s="32" t="s">
        <v>14</v>
      </c>
      <c r="P2" s="32" t="s">
        <v>15</v>
      </c>
      <c r="Q2" s="32" t="s">
        <v>16</v>
      </c>
      <c r="R2" s="32" t="s">
        <v>17</v>
      </c>
      <c r="S2" s="32" t="s">
        <v>18</v>
      </c>
      <c r="T2" s="32" t="s">
        <v>19</v>
      </c>
      <c r="U2" s="32" t="s">
        <v>20</v>
      </c>
      <c r="V2" s="169" t="s">
        <v>21</v>
      </c>
      <c r="W2" s="32" t="s">
        <v>22</v>
      </c>
      <c r="X2" s="170" t="s">
        <v>23</v>
      </c>
      <c r="Y2" s="169" t="s">
        <v>24</v>
      </c>
      <c r="Z2" s="169" t="s">
        <v>25</v>
      </c>
      <c r="AA2" s="32" t="s">
        <v>26</v>
      </c>
      <c r="AB2" s="32" t="s">
        <v>27</v>
      </c>
      <c r="AC2" s="32" t="s">
        <v>28</v>
      </c>
      <c r="AD2" s="171" t="s">
        <v>29</v>
      </c>
    </row>
    <row r="3" spans="1:30" x14ac:dyDescent="0.3">
      <c r="A3" s="197">
        <v>1</v>
      </c>
      <c r="B3" s="197" t="s">
        <v>30</v>
      </c>
      <c r="C3" s="203">
        <v>10</v>
      </c>
      <c r="D3" s="194" t="s">
        <v>31</v>
      </c>
      <c r="E3" s="34">
        <v>113767</v>
      </c>
      <c r="F3" s="35" t="s">
        <v>32</v>
      </c>
      <c r="G3" s="35">
        <v>1</v>
      </c>
      <c r="H3" s="36">
        <v>1</v>
      </c>
      <c r="I3" s="37">
        <v>1</v>
      </c>
      <c r="J3" s="37">
        <v>1</v>
      </c>
      <c r="K3" s="37">
        <v>2</v>
      </c>
      <c r="L3" s="38">
        <v>0.51153515064562338</v>
      </c>
      <c r="M3" s="38">
        <v>0.70434864334104696</v>
      </c>
      <c r="N3" s="38">
        <v>0.75309492302051462</v>
      </c>
      <c r="O3" s="5">
        <v>0.70710678118654746</v>
      </c>
      <c r="P3" s="5">
        <v>0.70710678118654746</v>
      </c>
      <c r="Q3" s="5">
        <v>0.70710678118654746</v>
      </c>
      <c r="R3" s="5">
        <v>0.70710678118654746</v>
      </c>
      <c r="S3" s="5">
        <v>0.70710678118654746</v>
      </c>
      <c r="T3" s="5">
        <v>0.70710678118654746</v>
      </c>
      <c r="U3" s="5">
        <v>0.83205029433784372</v>
      </c>
      <c r="V3" s="5">
        <v>0.70710678118654746</v>
      </c>
      <c r="W3" s="5">
        <v>0.31622776601683794</v>
      </c>
      <c r="X3" s="6">
        <v>0.89442719099991586</v>
      </c>
      <c r="Y3" s="5">
        <v>0.70710678118654746</v>
      </c>
      <c r="Z3" s="5">
        <v>0.97014250014533188</v>
      </c>
      <c r="AA3" s="5">
        <v>0.70710678118654746</v>
      </c>
      <c r="AB3" s="5">
        <v>0.70710678118654746</v>
      </c>
      <c r="AC3" s="5">
        <v>0.70710678118654746</v>
      </c>
      <c r="AD3" s="7">
        <v>0.70710678118654746</v>
      </c>
    </row>
    <row r="4" spans="1:30" ht="15" thickBot="1" x14ac:dyDescent="0.35">
      <c r="A4" s="199"/>
      <c r="B4" s="199"/>
      <c r="C4" s="202"/>
      <c r="D4" s="204"/>
      <c r="E4" s="39">
        <v>113952</v>
      </c>
      <c r="F4" s="40" t="s">
        <v>33</v>
      </c>
      <c r="G4" s="40">
        <v>2</v>
      </c>
      <c r="H4" s="41">
        <v>2</v>
      </c>
      <c r="I4" s="42">
        <v>2</v>
      </c>
      <c r="J4" s="42">
        <v>2</v>
      </c>
      <c r="K4" s="42">
        <v>1</v>
      </c>
      <c r="L4" s="43">
        <v>0.48846484935437506</v>
      </c>
      <c r="M4" s="43">
        <v>0.66999460544258249</v>
      </c>
      <c r="N4" s="43">
        <v>0.69869457328006501</v>
      </c>
      <c r="O4" s="8">
        <v>0.70710678118654746</v>
      </c>
      <c r="P4" s="8">
        <v>0.70710678118654746</v>
      </c>
      <c r="Q4" s="8">
        <v>0.70710678118654746</v>
      </c>
      <c r="R4" s="8">
        <v>0.70710678118654746</v>
      </c>
      <c r="S4" s="8">
        <v>0.70710678118654746</v>
      </c>
      <c r="T4" s="8">
        <v>0.70710678118654746</v>
      </c>
      <c r="U4" s="8">
        <v>0.55470019622522915</v>
      </c>
      <c r="V4" s="8">
        <v>0.70710678118654746</v>
      </c>
      <c r="W4" s="8">
        <v>0.94868329805051377</v>
      </c>
      <c r="X4" s="9">
        <v>0.44721359549995793</v>
      </c>
      <c r="Y4" s="8">
        <v>0.70710678118654746</v>
      </c>
      <c r="Z4" s="8">
        <v>0.24253562503633297</v>
      </c>
      <c r="AA4" s="8">
        <v>0.70710678118654746</v>
      </c>
      <c r="AB4" s="8">
        <v>0.70710678118654746</v>
      </c>
      <c r="AC4" s="8">
        <v>0.70710678118654746</v>
      </c>
      <c r="AD4" s="10">
        <v>0.70710678118654746</v>
      </c>
    </row>
    <row r="5" spans="1:30" x14ac:dyDescent="0.3">
      <c r="A5" s="197">
        <v>2</v>
      </c>
      <c r="B5" s="197" t="s">
        <v>34</v>
      </c>
      <c r="C5" s="200">
        <v>20</v>
      </c>
      <c r="D5" s="44" t="s">
        <v>35</v>
      </c>
      <c r="E5" s="45">
        <v>110660</v>
      </c>
      <c r="F5" s="46" t="s">
        <v>36</v>
      </c>
      <c r="G5" s="46">
        <v>1</v>
      </c>
      <c r="H5" s="47">
        <v>1</v>
      </c>
      <c r="I5" s="48">
        <v>3</v>
      </c>
      <c r="J5" s="48">
        <v>3</v>
      </c>
      <c r="K5" s="49">
        <v>3</v>
      </c>
      <c r="L5" s="50">
        <v>0.20845499648493931</v>
      </c>
      <c r="M5" s="50">
        <v>0.44446606800970456</v>
      </c>
      <c r="N5" s="50">
        <v>0.6755866744236062</v>
      </c>
      <c r="O5" s="11">
        <v>0.53300179088902611</v>
      </c>
      <c r="P5" s="11">
        <v>0.47891314261057566</v>
      </c>
      <c r="Q5" s="11">
        <v>0.48336824452283178</v>
      </c>
      <c r="R5" s="11">
        <v>0.31108550841912758</v>
      </c>
      <c r="S5" s="11">
        <v>0.44721359549995793</v>
      </c>
      <c r="T5" s="11">
        <v>0.49029033784546011</v>
      </c>
      <c r="U5" s="11">
        <v>0.54772255750516607</v>
      </c>
      <c r="V5" s="11">
        <v>0.31108550841912758</v>
      </c>
      <c r="W5" s="11">
        <v>0.6546536707079772</v>
      </c>
      <c r="X5" s="12">
        <v>0.32879797461071458</v>
      </c>
      <c r="Y5" s="11">
        <v>0.41602514716892186</v>
      </c>
      <c r="Z5" s="11">
        <v>0.39223227027636809</v>
      </c>
      <c r="AA5" s="11">
        <v>0.44721359549995793</v>
      </c>
      <c r="AB5" s="11">
        <v>0.50507627227610541</v>
      </c>
      <c r="AC5" s="11">
        <v>0.37139067635410372</v>
      </c>
      <c r="AD5" s="13">
        <v>0.45584230583855179</v>
      </c>
    </row>
    <row r="6" spans="1:30" x14ac:dyDescent="0.3">
      <c r="A6" s="198"/>
      <c r="B6" s="198"/>
      <c r="C6" s="201"/>
      <c r="D6" s="51" t="s">
        <v>37</v>
      </c>
      <c r="E6" s="52">
        <v>111156</v>
      </c>
      <c r="F6" s="53" t="s">
        <v>38</v>
      </c>
      <c r="G6" s="53">
        <v>2</v>
      </c>
      <c r="H6" s="54">
        <v>2</v>
      </c>
      <c r="I6" s="55">
        <v>1</v>
      </c>
      <c r="J6" s="55">
        <v>1</v>
      </c>
      <c r="K6" s="56">
        <v>2</v>
      </c>
      <c r="L6" s="57">
        <v>0.22419555588724729</v>
      </c>
      <c r="M6" s="57">
        <v>0.47777079585687637</v>
      </c>
      <c r="N6" s="57">
        <v>0.6910267091238439</v>
      </c>
      <c r="O6" s="14">
        <v>0.53300179088902611</v>
      </c>
      <c r="P6" s="14">
        <v>0.47891314261057566</v>
      </c>
      <c r="Q6" s="14">
        <v>0.48336824452283178</v>
      </c>
      <c r="R6" s="14">
        <v>0.51847584736521268</v>
      </c>
      <c r="S6" s="14">
        <v>0.44721359549995793</v>
      </c>
      <c r="T6" s="14">
        <v>0.49029033784546011</v>
      </c>
      <c r="U6" s="14">
        <v>0.36514837167011072</v>
      </c>
      <c r="V6" s="14">
        <v>0.51847584736521268</v>
      </c>
      <c r="W6" s="14">
        <v>0.6546536707079772</v>
      </c>
      <c r="X6" s="15">
        <v>0.32879797461071458</v>
      </c>
      <c r="Y6" s="14">
        <v>0.41602514716892186</v>
      </c>
      <c r="Z6" s="14">
        <v>0.78446454055273618</v>
      </c>
      <c r="AA6" s="14">
        <v>0.44721359549995793</v>
      </c>
      <c r="AB6" s="14">
        <v>0.50507627227610541</v>
      </c>
      <c r="AC6" s="14">
        <v>0.46423834544262971</v>
      </c>
      <c r="AD6" s="16">
        <v>0.56980288229818976</v>
      </c>
    </row>
    <row r="7" spans="1:30" x14ac:dyDescent="0.3">
      <c r="A7" s="198"/>
      <c r="B7" s="198"/>
      <c r="C7" s="201"/>
      <c r="D7" s="58">
        <v>25000000</v>
      </c>
      <c r="E7" s="52">
        <v>110354</v>
      </c>
      <c r="F7" s="53" t="s">
        <v>39</v>
      </c>
      <c r="G7" s="53">
        <v>3</v>
      </c>
      <c r="H7" s="54">
        <v>3</v>
      </c>
      <c r="I7" s="59">
        <v>5</v>
      </c>
      <c r="J7" s="59">
        <v>5</v>
      </c>
      <c r="K7" s="56">
        <v>4</v>
      </c>
      <c r="L7" s="57">
        <v>0.16752984286735279</v>
      </c>
      <c r="M7" s="57">
        <v>0.36160437058617284</v>
      </c>
      <c r="N7" s="57">
        <v>0.54934653240066178</v>
      </c>
      <c r="O7" s="14">
        <v>0.53300179088902611</v>
      </c>
      <c r="P7" s="14">
        <v>0.28734788556634538</v>
      </c>
      <c r="Q7" s="14">
        <v>0.38669459561826541</v>
      </c>
      <c r="R7" s="14">
        <v>0.31108550841912758</v>
      </c>
      <c r="S7" s="14">
        <v>0.44721359549995793</v>
      </c>
      <c r="T7" s="14">
        <v>0.49029033784546011</v>
      </c>
      <c r="U7" s="14">
        <v>0.36514837167011072</v>
      </c>
      <c r="V7" s="14">
        <v>0.51847584736521268</v>
      </c>
      <c r="W7" s="14">
        <v>0.21821789023599239</v>
      </c>
      <c r="X7" s="15">
        <v>0.32879797461071458</v>
      </c>
      <c r="Y7" s="14">
        <v>0.41602514716892186</v>
      </c>
      <c r="Z7" s="14">
        <v>0.19611613513818404</v>
      </c>
      <c r="AA7" s="14">
        <v>0.44721359549995793</v>
      </c>
      <c r="AB7" s="14">
        <v>0.40406101782088427</v>
      </c>
      <c r="AC7" s="14">
        <v>0.46423834544262971</v>
      </c>
      <c r="AD7" s="16">
        <v>0.45584230583855179</v>
      </c>
    </row>
    <row r="8" spans="1:30" x14ac:dyDescent="0.3">
      <c r="A8" s="198"/>
      <c r="B8" s="198"/>
      <c r="C8" s="201"/>
      <c r="D8" s="195"/>
      <c r="E8" s="52">
        <v>114020</v>
      </c>
      <c r="F8" s="53" t="s">
        <v>40</v>
      </c>
      <c r="G8" s="53">
        <v>4</v>
      </c>
      <c r="H8" s="54">
        <v>4</v>
      </c>
      <c r="I8" s="59">
        <v>2</v>
      </c>
      <c r="J8" s="59">
        <v>2</v>
      </c>
      <c r="K8" s="56">
        <v>1</v>
      </c>
      <c r="L8" s="57">
        <v>0.21827358662785762</v>
      </c>
      <c r="M8" s="57">
        <v>0.4713342908655811</v>
      </c>
      <c r="N8" s="57">
        <v>0.75176327228632811</v>
      </c>
      <c r="O8" s="14">
        <v>0.31980107453341566</v>
      </c>
      <c r="P8" s="14">
        <v>0.47891314261057566</v>
      </c>
      <c r="Q8" s="14">
        <v>0.38669459561826541</v>
      </c>
      <c r="R8" s="14">
        <v>0.51847584736521268</v>
      </c>
      <c r="S8" s="14">
        <v>0.44721359549995793</v>
      </c>
      <c r="T8" s="14">
        <v>0.49029033784546011</v>
      </c>
      <c r="U8" s="14">
        <v>0.36514837167011072</v>
      </c>
      <c r="V8" s="14">
        <v>0.51847584736521268</v>
      </c>
      <c r="W8" s="14">
        <v>0.21821789023599239</v>
      </c>
      <c r="X8" s="15">
        <v>0.65759594922142917</v>
      </c>
      <c r="Y8" s="14">
        <v>0.55470019622522915</v>
      </c>
      <c r="Z8" s="14">
        <v>0.19611613513818404</v>
      </c>
      <c r="AA8" s="14">
        <v>0.44721359549995793</v>
      </c>
      <c r="AB8" s="14">
        <v>0.40406101782088427</v>
      </c>
      <c r="AC8" s="14">
        <v>0.46423834544262971</v>
      </c>
      <c r="AD8" s="16">
        <v>0.45584230583855179</v>
      </c>
    </row>
    <row r="9" spans="1:30" ht="15" thickBot="1" x14ac:dyDescent="0.35">
      <c r="A9" s="199"/>
      <c r="B9" s="199"/>
      <c r="C9" s="202"/>
      <c r="D9" s="196"/>
      <c r="E9" s="60">
        <v>112828</v>
      </c>
      <c r="F9" s="61" t="s">
        <v>41</v>
      </c>
      <c r="G9" s="61" t="s">
        <v>42</v>
      </c>
      <c r="H9" s="62" t="s">
        <v>42</v>
      </c>
      <c r="I9" s="63">
        <v>4</v>
      </c>
      <c r="J9" s="63">
        <v>4</v>
      </c>
      <c r="K9" s="64">
        <v>5</v>
      </c>
      <c r="L9" s="65">
        <v>0.18154601813260129</v>
      </c>
      <c r="M9" s="65">
        <v>0.39189280336232396</v>
      </c>
      <c r="N9" s="65">
        <v>0.64703877833980628</v>
      </c>
      <c r="O9" s="17">
        <v>0.21320071635561041</v>
      </c>
      <c r="P9" s="17">
        <v>0.47891314261057566</v>
      </c>
      <c r="Q9" s="17">
        <v>0.48336824452283178</v>
      </c>
      <c r="R9" s="17">
        <v>0.51847584736521268</v>
      </c>
      <c r="S9" s="17">
        <v>0.44721359549995793</v>
      </c>
      <c r="T9" s="17">
        <v>0.19611613513818404</v>
      </c>
      <c r="U9" s="17">
        <v>0.54772255750516607</v>
      </c>
      <c r="V9" s="17">
        <v>0.31108550841912758</v>
      </c>
      <c r="W9" s="17">
        <v>0.21821789023599239</v>
      </c>
      <c r="X9" s="18">
        <v>0.49319696191607187</v>
      </c>
      <c r="Y9" s="17">
        <v>0.41602514716892186</v>
      </c>
      <c r="Z9" s="17">
        <v>0.39223227027636809</v>
      </c>
      <c r="AA9" s="17">
        <v>0.44721359549995793</v>
      </c>
      <c r="AB9" s="17">
        <v>0.40406101782088427</v>
      </c>
      <c r="AC9" s="17">
        <v>0.46423834544262971</v>
      </c>
      <c r="AD9" s="19">
        <v>0.22792115291927589</v>
      </c>
    </row>
    <row r="10" spans="1:30" ht="15" thickBot="1" x14ac:dyDescent="0.35">
      <c r="A10" s="197">
        <v>3</v>
      </c>
      <c r="B10" s="197" t="s">
        <v>34</v>
      </c>
      <c r="C10" s="200">
        <v>30</v>
      </c>
      <c r="D10" s="193" t="s">
        <v>43</v>
      </c>
      <c r="E10" s="45">
        <v>110211</v>
      </c>
      <c r="F10" s="46" t="s">
        <v>44</v>
      </c>
      <c r="G10" s="46">
        <v>1</v>
      </c>
      <c r="H10" s="47">
        <v>1</v>
      </c>
      <c r="I10" s="49">
        <f>RANK(L10,$L$10:$L$16,0)</f>
        <v>1</v>
      </c>
      <c r="J10" s="66">
        <f>RANK(M10,$M$10:$M$16,0)</f>
        <v>1</v>
      </c>
      <c r="K10" s="48">
        <v>2</v>
      </c>
      <c r="L10" s="50">
        <v>0.16385209744532883</v>
      </c>
      <c r="M10" s="50">
        <v>0.41536348861194017</v>
      </c>
      <c r="N10" s="50">
        <v>0.45723038611664302</v>
      </c>
      <c r="O10" s="11">
        <v>0.42562826537937432</v>
      </c>
      <c r="P10" s="11">
        <v>0.39652579285907208</v>
      </c>
      <c r="Q10" s="11">
        <v>0.39904344223381105</v>
      </c>
      <c r="R10" s="11">
        <v>0.25087260300212721</v>
      </c>
      <c r="S10" s="11">
        <v>0.3779644730092272</v>
      </c>
      <c r="T10" s="11">
        <v>0.43355498476205995</v>
      </c>
      <c r="U10" s="11">
        <v>0.32444284226152509</v>
      </c>
      <c r="V10" s="11">
        <v>0.47457899787624952</v>
      </c>
      <c r="W10" s="11">
        <v>0.2581988897471611</v>
      </c>
      <c r="X10" s="12">
        <v>0.54882129994845175</v>
      </c>
      <c r="Y10" s="11">
        <v>0.34188172937891381</v>
      </c>
      <c r="Z10" s="11">
        <v>0.71842120810709964</v>
      </c>
      <c r="AA10" s="11">
        <v>0.40291148201269011</v>
      </c>
      <c r="AB10" s="11">
        <v>0.39904344223381105</v>
      </c>
      <c r="AC10" s="11">
        <v>0.3880752628531664</v>
      </c>
      <c r="AD10" s="13">
        <v>0.42874646285627205</v>
      </c>
    </row>
    <row r="11" spans="1:30" ht="15" thickBot="1" x14ac:dyDescent="0.35">
      <c r="A11" s="198"/>
      <c r="B11" s="198"/>
      <c r="C11" s="201"/>
      <c r="D11" s="194"/>
      <c r="E11" s="52">
        <v>113799</v>
      </c>
      <c r="F11" s="53" t="s">
        <v>45</v>
      </c>
      <c r="G11" s="53">
        <v>2</v>
      </c>
      <c r="H11" s="54">
        <v>2</v>
      </c>
      <c r="I11" s="49">
        <f t="shared" ref="I11:I16" si="0">RANK(L11,$L$10:$L$16,0)</f>
        <v>2</v>
      </c>
      <c r="J11" s="66">
        <f t="shared" ref="J11:J16" si="1">RANK(M11,$M$10:$M$16,0)</f>
        <v>2</v>
      </c>
      <c r="K11" s="55">
        <v>3</v>
      </c>
      <c r="L11" s="57">
        <v>0.15499656362914244</v>
      </c>
      <c r="M11" s="57">
        <v>0.3944436868115741</v>
      </c>
      <c r="N11" s="57">
        <v>0.45487036979491413</v>
      </c>
      <c r="O11" s="14">
        <v>0.42562826537937432</v>
      </c>
      <c r="P11" s="14">
        <v>0.39652579285907208</v>
      </c>
      <c r="Q11" s="14">
        <v>0.39904344223381105</v>
      </c>
      <c r="R11" s="14">
        <v>0.41812100500354538</v>
      </c>
      <c r="S11" s="14">
        <v>0.3779644730092272</v>
      </c>
      <c r="T11" s="14">
        <v>0.43355498476205995</v>
      </c>
      <c r="U11" s="14">
        <v>0.32444284226152509</v>
      </c>
      <c r="V11" s="14">
        <v>0.47457899787624952</v>
      </c>
      <c r="W11" s="14">
        <v>0.2581988897471611</v>
      </c>
      <c r="X11" s="15">
        <v>0.43905703995876139</v>
      </c>
      <c r="Y11" s="14">
        <v>0.45584230583855179</v>
      </c>
      <c r="Z11" s="14">
        <v>0.17960530202677491</v>
      </c>
      <c r="AA11" s="14">
        <v>0.40291148201269011</v>
      </c>
      <c r="AB11" s="14">
        <v>0.39904344223381105</v>
      </c>
      <c r="AC11" s="14">
        <v>0.3880752628531664</v>
      </c>
      <c r="AD11" s="16">
        <v>0.42874646285627205</v>
      </c>
    </row>
    <row r="12" spans="1:30" ht="15" thickBot="1" x14ac:dyDescent="0.35">
      <c r="A12" s="198"/>
      <c r="B12" s="198"/>
      <c r="C12" s="201"/>
      <c r="D12" s="51" t="s">
        <v>37</v>
      </c>
      <c r="E12" s="52">
        <v>110660</v>
      </c>
      <c r="F12" s="53" t="s">
        <v>36</v>
      </c>
      <c r="G12" s="53" t="s">
        <v>42</v>
      </c>
      <c r="H12" s="54">
        <v>3</v>
      </c>
      <c r="I12" s="49">
        <f t="shared" si="0"/>
        <v>3</v>
      </c>
      <c r="J12" s="48">
        <f t="shared" si="1"/>
        <v>4</v>
      </c>
      <c r="K12" s="55">
        <v>1</v>
      </c>
      <c r="L12" s="57">
        <v>0.15107760156613798</v>
      </c>
      <c r="M12" s="57">
        <v>0.37773570476063273</v>
      </c>
      <c r="N12" s="57">
        <v>0.64318137766588634</v>
      </c>
      <c r="O12" s="14">
        <v>0.42562826537937432</v>
      </c>
      <c r="P12" s="14">
        <v>0.39652579285907208</v>
      </c>
      <c r="Q12" s="14">
        <v>0.39904344223381105</v>
      </c>
      <c r="R12" s="14">
        <v>0.25087260300212721</v>
      </c>
      <c r="S12" s="14">
        <v>0.3779644730092272</v>
      </c>
      <c r="T12" s="14">
        <v>0.17342199390482399</v>
      </c>
      <c r="U12" s="14">
        <v>0.48666426339228763</v>
      </c>
      <c r="V12" s="14">
        <v>0.28474739872574972</v>
      </c>
      <c r="W12" s="14">
        <v>0.7745966692414834</v>
      </c>
      <c r="X12" s="20">
        <v>0.32929277996907103</v>
      </c>
      <c r="Y12" s="14">
        <v>0.34188172937891381</v>
      </c>
      <c r="Z12" s="14">
        <v>0.35921060405354982</v>
      </c>
      <c r="AA12" s="14">
        <v>0.16116459280507606</v>
      </c>
      <c r="AB12" s="14">
        <v>0.39904344223381105</v>
      </c>
      <c r="AC12" s="14">
        <v>0.31046021028253312</v>
      </c>
      <c r="AD12" s="16">
        <v>0.34299717028501764</v>
      </c>
    </row>
    <row r="13" spans="1:30" ht="15" thickBot="1" x14ac:dyDescent="0.35">
      <c r="A13" s="198"/>
      <c r="B13" s="198"/>
      <c r="C13" s="201"/>
      <c r="D13" s="58">
        <v>10550000</v>
      </c>
      <c r="E13" s="52">
        <v>111156</v>
      </c>
      <c r="F13" s="53" t="s">
        <v>38</v>
      </c>
      <c r="G13" s="53" t="s">
        <v>42</v>
      </c>
      <c r="H13" s="54" t="s">
        <v>42</v>
      </c>
      <c r="I13" s="49">
        <f t="shared" si="0"/>
        <v>6</v>
      </c>
      <c r="J13" s="66">
        <f t="shared" si="1"/>
        <v>6</v>
      </c>
      <c r="K13" s="59">
        <v>7</v>
      </c>
      <c r="L13" s="57">
        <v>0.12718277869779007</v>
      </c>
      <c r="M13" s="57">
        <v>0.32397935238062231</v>
      </c>
      <c r="N13" s="57">
        <v>0.29868096574102965</v>
      </c>
      <c r="O13" s="14">
        <v>0.42562826537937432</v>
      </c>
      <c r="P13" s="14">
        <v>0.39652579285907208</v>
      </c>
      <c r="Q13" s="14">
        <v>0.39904344223381105</v>
      </c>
      <c r="R13" s="14">
        <v>0.41812100500354538</v>
      </c>
      <c r="S13" s="14">
        <v>0.3779644730092272</v>
      </c>
      <c r="T13" s="14">
        <v>0.17342199390482399</v>
      </c>
      <c r="U13" s="14">
        <v>0.32444284226152509</v>
      </c>
      <c r="V13" s="14">
        <v>0.28474739872574972</v>
      </c>
      <c r="W13" s="14">
        <v>0.2581988897471611</v>
      </c>
      <c r="X13" s="15">
        <v>0.32929277996907103</v>
      </c>
      <c r="Y13" s="14">
        <v>0.34188172937891381</v>
      </c>
      <c r="Z13" s="14">
        <v>0.17960530202677491</v>
      </c>
      <c r="AA13" s="14">
        <v>0.40291148201269011</v>
      </c>
      <c r="AB13" s="14">
        <v>0.39904344223381105</v>
      </c>
      <c r="AC13" s="14">
        <v>0.3880752628531664</v>
      </c>
      <c r="AD13" s="16">
        <v>0.42874646285627205</v>
      </c>
    </row>
    <row r="14" spans="1:30" ht="15" thickBot="1" x14ac:dyDescent="0.35">
      <c r="A14" s="198"/>
      <c r="B14" s="198"/>
      <c r="C14" s="201"/>
      <c r="D14" s="195"/>
      <c r="E14" s="52">
        <v>112813</v>
      </c>
      <c r="F14" s="53" t="s">
        <v>46</v>
      </c>
      <c r="G14" s="53">
        <v>3</v>
      </c>
      <c r="H14" s="54">
        <v>4</v>
      </c>
      <c r="I14" s="49">
        <f t="shared" si="0"/>
        <v>4</v>
      </c>
      <c r="J14" s="48">
        <f t="shared" si="1"/>
        <v>3</v>
      </c>
      <c r="K14" s="59">
        <v>4</v>
      </c>
      <c r="L14" s="57">
        <v>0.14908134769735062</v>
      </c>
      <c r="M14" s="57">
        <v>0.37880410503759526</v>
      </c>
      <c r="N14" s="57">
        <v>0.44537539362444956</v>
      </c>
      <c r="O14" s="14">
        <v>0.2553769592276246</v>
      </c>
      <c r="P14" s="14">
        <v>0.39652579285907208</v>
      </c>
      <c r="Q14" s="14">
        <v>0.31923475378704885</v>
      </c>
      <c r="R14" s="14">
        <v>0.41812100500354538</v>
      </c>
      <c r="S14" s="14">
        <v>0.3779644730092272</v>
      </c>
      <c r="T14" s="14">
        <v>0.43355498476205995</v>
      </c>
      <c r="U14" s="14">
        <v>0.32444284226152509</v>
      </c>
      <c r="V14" s="14">
        <v>0.28474739872574972</v>
      </c>
      <c r="W14" s="14">
        <v>0.2581988897471611</v>
      </c>
      <c r="X14" s="15">
        <v>0.43905703995876139</v>
      </c>
      <c r="Y14" s="14">
        <v>0.45584230583855179</v>
      </c>
      <c r="Z14" s="14">
        <v>0.35921060405354982</v>
      </c>
      <c r="AA14" s="14">
        <v>0.40291148201269011</v>
      </c>
      <c r="AB14" s="14">
        <v>0.39904344223381105</v>
      </c>
      <c r="AC14" s="14">
        <v>0.3880752628531664</v>
      </c>
      <c r="AD14" s="16">
        <v>0.42874646285627205</v>
      </c>
    </row>
    <row r="15" spans="1:30" ht="15" thickBot="1" x14ac:dyDescent="0.35">
      <c r="A15" s="198"/>
      <c r="B15" s="198"/>
      <c r="C15" s="201"/>
      <c r="D15" s="195"/>
      <c r="E15" s="52">
        <v>110354</v>
      </c>
      <c r="F15" s="53" t="s">
        <v>39</v>
      </c>
      <c r="G15" s="53">
        <v>4</v>
      </c>
      <c r="H15" s="54" t="s">
        <v>42</v>
      </c>
      <c r="I15" s="49">
        <f t="shared" si="0"/>
        <v>7</v>
      </c>
      <c r="J15" s="66">
        <f t="shared" si="1"/>
        <v>7</v>
      </c>
      <c r="K15" s="59">
        <v>6</v>
      </c>
      <c r="L15" s="57">
        <v>0.12410735319289937</v>
      </c>
      <c r="M15" s="57">
        <v>0.31526753846005434</v>
      </c>
      <c r="N15" s="57">
        <v>0.30431778560753459</v>
      </c>
      <c r="O15" s="14">
        <v>0.42562826537937432</v>
      </c>
      <c r="P15" s="14">
        <v>0.23791547571544325</v>
      </c>
      <c r="Q15" s="14">
        <v>0.31923475378704885</v>
      </c>
      <c r="R15" s="14">
        <v>0.41812100500354538</v>
      </c>
      <c r="S15" s="14">
        <v>0.3779644730092272</v>
      </c>
      <c r="T15" s="14">
        <v>0.43355498476205995</v>
      </c>
      <c r="U15" s="14">
        <v>0.32444284226152509</v>
      </c>
      <c r="V15" s="14">
        <v>0.47457899787624952</v>
      </c>
      <c r="W15" s="14">
        <v>0.2581988897471611</v>
      </c>
      <c r="X15" s="15">
        <v>0.21952851997938069</v>
      </c>
      <c r="Y15" s="14">
        <v>0.34188172937891381</v>
      </c>
      <c r="Z15" s="14">
        <v>0.17960530202677491</v>
      </c>
      <c r="AA15" s="14">
        <v>0.40291148201269011</v>
      </c>
      <c r="AB15" s="14">
        <v>0.31923475378704885</v>
      </c>
      <c r="AC15" s="14">
        <v>0.3880752628531664</v>
      </c>
      <c r="AD15" s="16">
        <v>0.34299717028501764</v>
      </c>
    </row>
    <row r="16" spans="1:30" ht="15" thickBot="1" x14ac:dyDescent="0.35">
      <c r="A16" s="199"/>
      <c r="B16" s="199"/>
      <c r="C16" s="202"/>
      <c r="D16" s="196"/>
      <c r="E16" s="67">
        <v>112828</v>
      </c>
      <c r="F16" s="40" t="s">
        <v>41</v>
      </c>
      <c r="G16" s="40">
        <v>5</v>
      </c>
      <c r="H16" s="41">
        <v>5</v>
      </c>
      <c r="I16" s="68">
        <f t="shared" si="0"/>
        <v>5</v>
      </c>
      <c r="J16" s="69">
        <f t="shared" si="1"/>
        <v>5</v>
      </c>
      <c r="K16" s="70">
        <v>5</v>
      </c>
      <c r="L16" s="43">
        <v>0.12970225777134919</v>
      </c>
      <c r="M16" s="43">
        <v>0.3298325736606087</v>
      </c>
      <c r="N16" s="43">
        <v>0.3401806842911832</v>
      </c>
      <c r="O16" s="8">
        <v>0.17025130615174972</v>
      </c>
      <c r="P16" s="8">
        <v>0.39652579285907208</v>
      </c>
      <c r="Q16" s="8">
        <v>0.39904344223381105</v>
      </c>
      <c r="R16" s="8">
        <v>0.41812100500354538</v>
      </c>
      <c r="S16" s="8">
        <v>0.3779644730092272</v>
      </c>
      <c r="T16" s="8">
        <v>0.43355498476205995</v>
      </c>
      <c r="U16" s="8">
        <v>0.48666426339228763</v>
      </c>
      <c r="V16" s="8">
        <v>0.28474739872574972</v>
      </c>
      <c r="W16" s="8">
        <v>0.2581988897471611</v>
      </c>
      <c r="X16" s="9">
        <v>0.21952851997938069</v>
      </c>
      <c r="Y16" s="8">
        <v>0.34188172937891381</v>
      </c>
      <c r="Z16" s="8">
        <v>0.35921060405354982</v>
      </c>
      <c r="AA16" s="8">
        <v>0.40291148201269011</v>
      </c>
      <c r="AB16" s="8">
        <v>0.31923475378704885</v>
      </c>
      <c r="AC16" s="8">
        <v>0.3880752628531664</v>
      </c>
      <c r="AD16" s="10">
        <v>0.17149858514250882</v>
      </c>
    </row>
    <row r="17" spans="1:30" x14ac:dyDescent="0.3">
      <c r="A17" s="197">
        <v>4</v>
      </c>
      <c r="B17" s="197" t="s">
        <v>47</v>
      </c>
      <c r="C17" s="200">
        <v>10</v>
      </c>
      <c r="D17" s="193" t="s">
        <v>48</v>
      </c>
      <c r="E17" s="71">
        <v>111045</v>
      </c>
      <c r="F17" s="46" t="s">
        <v>49</v>
      </c>
      <c r="G17" s="46">
        <v>1</v>
      </c>
      <c r="H17" s="47">
        <v>1</v>
      </c>
      <c r="I17" s="49">
        <v>1</v>
      </c>
      <c r="J17" s="49">
        <v>1</v>
      </c>
      <c r="K17" s="49">
        <v>1</v>
      </c>
      <c r="L17" s="50">
        <v>0.3516015183847081</v>
      </c>
      <c r="M17" s="50">
        <v>0.59772009454399999</v>
      </c>
      <c r="N17" s="50">
        <v>0.87665983335983255</v>
      </c>
      <c r="O17" s="21">
        <f>O7/O$14</f>
        <v>2.0871177748418046</v>
      </c>
      <c r="P17" s="21">
        <f t="shared" ref="O17:AD19" si="2">P7/P$14</f>
        <v>0.72466379423764438</v>
      </c>
      <c r="Q17" s="21">
        <f t="shared" si="2"/>
        <v>1.2113173488504851</v>
      </c>
      <c r="R17" s="21">
        <f t="shared" si="2"/>
        <v>0.74400832461523858</v>
      </c>
      <c r="S17" s="21">
        <f t="shared" si="2"/>
        <v>1.1832159566199232</v>
      </c>
      <c r="T17" s="21">
        <f t="shared" si="2"/>
        <v>1.1308608021530122</v>
      </c>
      <c r="U17" s="21">
        <f t="shared" si="2"/>
        <v>1.1254628677422753</v>
      </c>
      <c r="V17" s="21">
        <f t="shared" si="2"/>
        <v>1.8208273356856022</v>
      </c>
      <c r="W17" s="21">
        <f>W7/W$14</f>
        <v>0.84515425472851669</v>
      </c>
      <c r="X17" s="21">
        <f t="shared" si="2"/>
        <v>0.7488730271620222</v>
      </c>
      <c r="Y17" s="21">
        <f t="shared" si="2"/>
        <v>0.91265146266671393</v>
      </c>
      <c r="Z17" s="21">
        <f t="shared" si="2"/>
        <v>0.54596421409916884</v>
      </c>
      <c r="AA17" s="21">
        <f t="shared" si="2"/>
        <v>1.1099549540409288</v>
      </c>
      <c r="AB17" s="21">
        <f t="shared" si="2"/>
        <v>1.0125740083811057</v>
      </c>
      <c r="AC17" s="21">
        <f t="shared" si="2"/>
        <v>1.1962585350828729</v>
      </c>
      <c r="AD17" s="22">
        <f t="shared" si="2"/>
        <v>1.0631978227919818</v>
      </c>
    </row>
    <row r="18" spans="1:30" x14ac:dyDescent="0.3">
      <c r="A18" s="198"/>
      <c r="B18" s="198"/>
      <c r="C18" s="201"/>
      <c r="D18" s="194"/>
      <c r="E18" s="72">
        <v>110191</v>
      </c>
      <c r="F18" s="53" t="s">
        <v>50</v>
      </c>
      <c r="G18" s="53" t="s">
        <v>42</v>
      </c>
      <c r="H18" s="54">
        <v>2</v>
      </c>
      <c r="I18" s="56">
        <v>2</v>
      </c>
      <c r="J18" s="56">
        <v>2</v>
      </c>
      <c r="K18" s="56">
        <v>2</v>
      </c>
      <c r="L18" s="57">
        <v>0.34010781047780075</v>
      </c>
      <c r="M18" s="57">
        <v>0.58020587935323098</v>
      </c>
      <c r="N18" s="57">
        <v>0.84159118124733345</v>
      </c>
      <c r="O18" s="23">
        <f t="shared" si="2"/>
        <v>1.2522706649050828</v>
      </c>
      <c r="P18" s="23">
        <f t="shared" si="2"/>
        <v>1.2077729903960739</v>
      </c>
      <c r="Q18" s="23">
        <f t="shared" si="2"/>
        <v>1.2113173488504851</v>
      </c>
      <c r="R18" s="23">
        <f t="shared" si="2"/>
        <v>1.240013874358731</v>
      </c>
      <c r="S18" s="23">
        <f t="shared" si="2"/>
        <v>1.1832159566199232</v>
      </c>
      <c r="T18" s="23">
        <f t="shared" si="2"/>
        <v>1.1308608021530122</v>
      </c>
      <c r="U18" s="23">
        <f t="shared" si="2"/>
        <v>1.1254628677422753</v>
      </c>
      <c r="V18" s="23">
        <f t="shared" si="2"/>
        <v>1.8208273356856022</v>
      </c>
      <c r="W18" s="23">
        <f>W8/W$14</f>
        <v>0.84515425472851669</v>
      </c>
      <c r="X18" s="23">
        <f t="shared" si="2"/>
        <v>1.4977460543240444</v>
      </c>
      <c r="Y18" s="23">
        <f t="shared" si="2"/>
        <v>1.216868616888952</v>
      </c>
      <c r="Z18" s="23">
        <f t="shared" si="2"/>
        <v>0.54596421409916884</v>
      </c>
      <c r="AA18" s="23">
        <f t="shared" si="2"/>
        <v>1.1099549540409288</v>
      </c>
      <c r="AB18" s="23">
        <f t="shared" si="2"/>
        <v>1.0125740083811057</v>
      </c>
      <c r="AC18" s="23">
        <f t="shared" si="2"/>
        <v>1.1962585350828729</v>
      </c>
      <c r="AD18" s="24">
        <f t="shared" si="2"/>
        <v>1.0631978227919818</v>
      </c>
    </row>
    <row r="19" spans="1:30" ht="15" thickBot="1" x14ac:dyDescent="0.35">
      <c r="A19" s="199"/>
      <c r="B19" s="199"/>
      <c r="C19" s="202"/>
      <c r="D19" s="73" t="s">
        <v>51</v>
      </c>
      <c r="E19" s="74">
        <v>112503</v>
      </c>
      <c r="F19" s="61" t="s">
        <v>52</v>
      </c>
      <c r="G19" s="61">
        <v>2</v>
      </c>
      <c r="H19" s="62">
        <v>3</v>
      </c>
      <c r="I19" s="64">
        <v>3</v>
      </c>
      <c r="J19" s="64">
        <v>3</v>
      </c>
      <c r="K19" s="64">
        <v>3</v>
      </c>
      <c r="L19" s="65">
        <v>0.30829067113748948</v>
      </c>
      <c r="M19" s="65">
        <v>0.52461094812457154</v>
      </c>
      <c r="N19" s="65">
        <v>0.78913170607303851</v>
      </c>
      <c r="O19" s="25">
        <f t="shared" si="2"/>
        <v>0.83484710993672173</v>
      </c>
      <c r="P19" s="25">
        <f t="shared" si="2"/>
        <v>1.2077729903960739</v>
      </c>
      <c r="Q19" s="25">
        <f t="shared" si="2"/>
        <v>1.5141466860631065</v>
      </c>
      <c r="R19" s="25">
        <f t="shared" si="2"/>
        <v>1.240013874358731</v>
      </c>
      <c r="S19" s="25">
        <f t="shared" si="2"/>
        <v>1.1832159566199232</v>
      </c>
      <c r="T19" s="25">
        <f t="shared" si="2"/>
        <v>0.45234432086120491</v>
      </c>
      <c r="U19" s="25">
        <f t="shared" si="2"/>
        <v>1.6881943016134131</v>
      </c>
      <c r="V19" s="25">
        <f t="shared" si="2"/>
        <v>1.0924964014113612</v>
      </c>
      <c r="W19" s="25">
        <f t="shared" si="2"/>
        <v>0.84515425472851669</v>
      </c>
      <c r="X19" s="25">
        <f t="shared" si="2"/>
        <v>1.1233095407430334</v>
      </c>
      <c r="Y19" s="25">
        <f t="shared" si="2"/>
        <v>0.91265146266671393</v>
      </c>
      <c r="Z19" s="25">
        <f t="shared" si="2"/>
        <v>1.0919284281983377</v>
      </c>
      <c r="AA19" s="25">
        <f t="shared" si="2"/>
        <v>1.1099549540409288</v>
      </c>
      <c r="AB19" s="25">
        <f t="shared" si="2"/>
        <v>1.0125740083811057</v>
      </c>
      <c r="AC19" s="25">
        <f t="shared" si="2"/>
        <v>1.1962585350828729</v>
      </c>
      <c r="AD19" s="26">
        <f t="shared" si="2"/>
        <v>0.53159891139599091</v>
      </c>
    </row>
    <row r="20" spans="1:30" x14ac:dyDescent="0.3">
      <c r="A20" s="197">
        <v>5</v>
      </c>
      <c r="B20" s="197" t="s">
        <v>47</v>
      </c>
      <c r="C20" s="200">
        <v>20</v>
      </c>
      <c r="D20" s="44" t="s">
        <v>53</v>
      </c>
      <c r="E20" s="75">
        <v>111045</v>
      </c>
      <c r="F20" s="35" t="s">
        <v>49</v>
      </c>
      <c r="G20" s="35">
        <v>1</v>
      </c>
      <c r="H20" s="36">
        <v>1</v>
      </c>
      <c r="I20" s="37">
        <v>1</v>
      </c>
      <c r="J20" s="37">
        <v>1</v>
      </c>
      <c r="K20" s="37">
        <v>1</v>
      </c>
      <c r="L20" s="38">
        <v>0.36161501620308395</v>
      </c>
      <c r="M20" s="38">
        <v>0.61559088780824645</v>
      </c>
      <c r="N20" s="38">
        <v>0.95644677750912543</v>
      </c>
      <c r="O20" s="5">
        <v>0.57735026918962573</v>
      </c>
      <c r="P20" s="5">
        <v>0.6509445549041194</v>
      </c>
      <c r="Q20" s="5">
        <v>0.61545745489666359</v>
      </c>
      <c r="R20" s="5">
        <v>0.57735026918962573</v>
      </c>
      <c r="S20" s="5">
        <v>0.57735026918962573</v>
      </c>
      <c r="T20" s="5">
        <v>0.6509445549041194</v>
      </c>
      <c r="U20" s="5">
        <v>0.63960214906683133</v>
      </c>
      <c r="V20" s="5">
        <v>0.6509445549041194</v>
      </c>
      <c r="W20" s="5">
        <v>0.62469504755442429</v>
      </c>
      <c r="X20" s="6">
        <v>0.57735026918962573</v>
      </c>
      <c r="Y20" s="5">
        <v>0.69631062382279141</v>
      </c>
      <c r="Z20" s="5">
        <v>0.40824829046386307</v>
      </c>
      <c r="AA20" s="5">
        <v>0.66666666666666663</v>
      </c>
      <c r="AB20" s="5">
        <v>0.61545745489666359</v>
      </c>
      <c r="AC20" s="5">
        <v>0.57735026918962573</v>
      </c>
      <c r="AD20" s="7">
        <v>0.57735026918962573</v>
      </c>
    </row>
    <row r="21" spans="1:30" x14ac:dyDescent="0.3">
      <c r="A21" s="198"/>
      <c r="B21" s="198"/>
      <c r="C21" s="201"/>
      <c r="D21" s="51" t="s">
        <v>37</v>
      </c>
      <c r="E21" s="76">
        <v>110191</v>
      </c>
      <c r="F21" s="53" t="s">
        <v>50</v>
      </c>
      <c r="G21" s="53" t="s">
        <v>42</v>
      </c>
      <c r="H21" s="54">
        <v>2</v>
      </c>
      <c r="I21" s="56">
        <v>2</v>
      </c>
      <c r="J21" s="56">
        <v>2</v>
      </c>
      <c r="K21" s="56">
        <v>2</v>
      </c>
      <c r="L21" s="57">
        <v>0.33510106156861286</v>
      </c>
      <c r="M21" s="57">
        <v>0.57219256871345181</v>
      </c>
      <c r="N21" s="57">
        <v>0.83813188575166964</v>
      </c>
      <c r="O21" s="14">
        <v>0.57735026918962573</v>
      </c>
      <c r="P21" s="14">
        <v>0.6509445549041194</v>
      </c>
      <c r="Q21" s="14">
        <v>0.61545745489666359</v>
      </c>
      <c r="R21" s="14">
        <v>0.57735026918962573</v>
      </c>
      <c r="S21" s="14">
        <v>0.57735026918962573</v>
      </c>
      <c r="T21" s="14">
        <v>0.39056673294247163</v>
      </c>
      <c r="U21" s="14">
        <v>0.63960214906683133</v>
      </c>
      <c r="V21" s="14">
        <v>0.6509445549041194</v>
      </c>
      <c r="W21" s="14">
        <v>0.62469504755442429</v>
      </c>
      <c r="X21" s="15">
        <v>0.57735026918962573</v>
      </c>
      <c r="Y21" s="14">
        <v>0.17407765595569785</v>
      </c>
      <c r="Z21" s="14">
        <v>0.81649658092772615</v>
      </c>
      <c r="AA21" s="14">
        <v>0.66666666666666663</v>
      </c>
      <c r="AB21" s="14">
        <v>0.61545745489666359</v>
      </c>
      <c r="AC21" s="14">
        <v>0.57735026918962573</v>
      </c>
      <c r="AD21" s="16">
        <v>0.57735026918962573</v>
      </c>
    </row>
    <row r="22" spans="1:30" ht="15" thickBot="1" x14ac:dyDescent="0.35">
      <c r="A22" s="199"/>
      <c r="B22" s="199"/>
      <c r="C22" s="202"/>
      <c r="D22" s="77">
        <v>250000000</v>
      </c>
      <c r="E22" s="78">
        <v>112503</v>
      </c>
      <c r="F22" s="61" t="s">
        <v>52</v>
      </c>
      <c r="G22" s="61">
        <v>2</v>
      </c>
      <c r="H22" s="62">
        <v>3</v>
      </c>
      <c r="I22" s="64">
        <v>3</v>
      </c>
      <c r="J22" s="64">
        <v>3</v>
      </c>
      <c r="K22" s="64">
        <v>3</v>
      </c>
      <c r="L22" s="65">
        <v>0.30328392222830158</v>
      </c>
      <c r="M22" s="65">
        <v>0.51659763748479237</v>
      </c>
      <c r="N22" s="65">
        <v>0.78397898298730773</v>
      </c>
      <c r="O22" s="17">
        <v>0.57735026918962573</v>
      </c>
      <c r="P22" s="17">
        <v>0.39056673294247163</v>
      </c>
      <c r="Q22" s="17">
        <v>0.4923659639173309</v>
      </c>
      <c r="R22" s="17">
        <v>0.57735026918962573</v>
      </c>
      <c r="S22" s="17">
        <v>0.57735026918962573</v>
      </c>
      <c r="T22" s="17">
        <v>0.6509445549041194</v>
      </c>
      <c r="U22" s="17">
        <v>0.42640143271122083</v>
      </c>
      <c r="V22" s="17">
        <v>0.39056673294247163</v>
      </c>
      <c r="W22" s="17">
        <v>0.46852128566581819</v>
      </c>
      <c r="X22" s="18">
        <v>0.57735026918962573</v>
      </c>
      <c r="Y22" s="17">
        <v>0.69631062382279141</v>
      </c>
      <c r="Z22" s="17">
        <v>0.40824829046386307</v>
      </c>
      <c r="AA22" s="17">
        <v>0.33333333333333331</v>
      </c>
      <c r="AB22" s="17">
        <v>0.4923659639173309</v>
      </c>
      <c r="AC22" s="17">
        <v>0.57735026918962573</v>
      </c>
      <c r="AD22" s="19">
        <v>0.57735026918962573</v>
      </c>
    </row>
    <row r="23" spans="1:30" x14ac:dyDescent="0.3">
      <c r="A23" s="197">
        <v>6</v>
      </c>
      <c r="B23" s="197" t="s">
        <v>54</v>
      </c>
      <c r="C23" s="200">
        <v>10</v>
      </c>
      <c r="D23" s="193" t="s">
        <v>55</v>
      </c>
      <c r="E23" s="79">
        <v>114305</v>
      </c>
      <c r="F23" s="46" t="s">
        <v>56</v>
      </c>
      <c r="G23" s="46">
        <v>1</v>
      </c>
      <c r="H23" s="47">
        <v>1</v>
      </c>
      <c r="I23" s="49">
        <v>1</v>
      </c>
      <c r="J23" s="49">
        <v>1</v>
      </c>
      <c r="K23" s="49">
        <v>1</v>
      </c>
      <c r="L23" s="50">
        <v>0.22673094028606947</v>
      </c>
      <c r="M23" s="50">
        <v>0.49679930030642261</v>
      </c>
      <c r="N23" s="50">
        <v>1</v>
      </c>
      <c r="O23" s="11">
        <v>0.6350006350009525</v>
      </c>
      <c r="P23" s="11">
        <v>0.51847584736521268</v>
      </c>
      <c r="Q23" s="11">
        <v>0.48336824452283178</v>
      </c>
      <c r="R23" s="11">
        <v>0.54232614454664041</v>
      </c>
      <c r="S23" s="11">
        <v>0.44721359549995793</v>
      </c>
      <c r="T23" s="11">
        <v>0.46423834544262971</v>
      </c>
      <c r="U23" s="11">
        <v>0.54772255750516607</v>
      </c>
      <c r="V23" s="11">
        <v>0.54554472558998102</v>
      </c>
      <c r="W23" s="11">
        <v>0.44721359549995793</v>
      </c>
      <c r="X23" s="12">
        <v>0.5</v>
      </c>
      <c r="Y23" s="11">
        <v>0.44721359549995793</v>
      </c>
      <c r="Z23" s="11">
        <v>0.70710678118654746</v>
      </c>
      <c r="AA23" s="11">
        <v>0.44721359549995793</v>
      </c>
      <c r="AB23" s="11">
        <v>0.44721359549995793</v>
      </c>
      <c r="AC23" s="11">
        <v>0.44721359549995793</v>
      </c>
      <c r="AD23" s="13">
        <v>0.50507627227610541</v>
      </c>
    </row>
    <row r="24" spans="1:30" x14ac:dyDescent="0.3">
      <c r="A24" s="198"/>
      <c r="B24" s="198"/>
      <c r="C24" s="201"/>
      <c r="D24" s="194"/>
      <c r="E24" s="80">
        <v>114202</v>
      </c>
      <c r="F24" s="53" t="s">
        <v>57</v>
      </c>
      <c r="G24" s="53">
        <v>2</v>
      </c>
      <c r="H24" s="54">
        <v>3</v>
      </c>
      <c r="I24" s="56">
        <v>3</v>
      </c>
      <c r="J24" s="56">
        <v>3</v>
      </c>
      <c r="K24" s="56">
        <v>3</v>
      </c>
      <c r="L24" s="57">
        <v>0.20527717662283668</v>
      </c>
      <c r="M24" s="57">
        <v>0.44982307235310987</v>
      </c>
      <c r="N24" s="57">
        <v>0.60349650299636393</v>
      </c>
      <c r="O24" s="14">
        <v>0.6350006350009525</v>
      </c>
      <c r="P24" s="14">
        <v>0.51847584736521268</v>
      </c>
      <c r="Q24" s="14">
        <v>0.48336824452283178</v>
      </c>
      <c r="R24" s="14">
        <v>0.54232614454664041</v>
      </c>
      <c r="S24" s="14">
        <v>0.44721359549995793</v>
      </c>
      <c r="T24" s="14">
        <v>0.37139067635410372</v>
      </c>
      <c r="U24" s="14">
        <v>0.54772255750516607</v>
      </c>
      <c r="V24" s="14">
        <v>0.43643578047198478</v>
      </c>
      <c r="W24" s="14">
        <v>0.44721359549995793</v>
      </c>
      <c r="X24" s="15">
        <v>0.4</v>
      </c>
      <c r="Y24" s="14">
        <v>0.44721359549995793</v>
      </c>
      <c r="Z24" s="14">
        <v>0.35355339059327373</v>
      </c>
      <c r="AA24" s="14">
        <v>0.44721359549995793</v>
      </c>
      <c r="AB24" s="14">
        <v>0.44721359549995793</v>
      </c>
      <c r="AC24" s="14">
        <v>0.44721359549995793</v>
      </c>
      <c r="AD24" s="16">
        <v>0.50507627227610541</v>
      </c>
    </row>
    <row r="25" spans="1:30" x14ac:dyDescent="0.3">
      <c r="A25" s="198"/>
      <c r="B25" s="198"/>
      <c r="C25" s="201"/>
      <c r="D25" s="51" t="s">
        <v>37</v>
      </c>
      <c r="E25" s="80">
        <v>310006</v>
      </c>
      <c r="F25" s="53" t="s">
        <v>58</v>
      </c>
      <c r="G25" s="53">
        <v>3</v>
      </c>
      <c r="H25" s="54">
        <v>4</v>
      </c>
      <c r="I25" s="56">
        <v>4</v>
      </c>
      <c r="J25" s="56">
        <v>4</v>
      </c>
      <c r="K25" s="56">
        <v>4</v>
      </c>
      <c r="L25" s="57">
        <v>0.18832403365890127</v>
      </c>
      <c r="M25" s="57">
        <v>0.41457319846295593</v>
      </c>
      <c r="N25" s="57">
        <v>0.59317553565204761</v>
      </c>
      <c r="O25" s="14">
        <v>0.25400025400038101</v>
      </c>
      <c r="P25" s="14">
        <v>0.31108550841912758</v>
      </c>
      <c r="Q25" s="14">
        <v>0.38669459561826541</v>
      </c>
      <c r="R25" s="14">
        <v>0.32539568672798425</v>
      </c>
      <c r="S25" s="14">
        <v>0.44721359549995793</v>
      </c>
      <c r="T25" s="14">
        <v>0.46423834544262971</v>
      </c>
      <c r="U25" s="14">
        <v>0.36514837167011072</v>
      </c>
      <c r="V25" s="14">
        <v>0.3273268353539886</v>
      </c>
      <c r="W25" s="14">
        <v>0.44721359549995793</v>
      </c>
      <c r="X25" s="20">
        <v>0.5</v>
      </c>
      <c r="Y25" s="14">
        <v>0.44721359549995793</v>
      </c>
      <c r="Z25" s="14">
        <v>0.35355339059327373</v>
      </c>
      <c r="AA25" s="14">
        <v>0.44721359549995793</v>
      </c>
      <c r="AB25" s="14">
        <v>0.44721359549995793</v>
      </c>
      <c r="AC25" s="14">
        <v>0.44721359549995793</v>
      </c>
      <c r="AD25" s="16">
        <v>0.40406101782088427</v>
      </c>
    </row>
    <row r="26" spans="1:30" x14ac:dyDescent="0.3">
      <c r="A26" s="198"/>
      <c r="B26" s="198"/>
      <c r="C26" s="201"/>
      <c r="D26" s="58">
        <v>60000</v>
      </c>
      <c r="E26" s="76">
        <v>113568</v>
      </c>
      <c r="F26" s="53" t="s">
        <v>59</v>
      </c>
      <c r="G26" s="53">
        <v>4</v>
      </c>
      <c r="H26" s="54">
        <v>2</v>
      </c>
      <c r="I26" s="56">
        <v>2</v>
      </c>
      <c r="J26" s="56">
        <v>2</v>
      </c>
      <c r="K26" s="56">
        <v>2</v>
      </c>
      <c r="L26" s="57">
        <v>0.2081243039296527</v>
      </c>
      <c r="M26" s="57">
        <v>0.45698593176125085</v>
      </c>
      <c r="N26" s="57">
        <v>0.63140099535343652</v>
      </c>
      <c r="O26" s="14">
        <v>0.25400025400038101</v>
      </c>
      <c r="P26" s="14">
        <v>0.51847584736521268</v>
      </c>
      <c r="Q26" s="14">
        <v>0.38669459561826541</v>
      </c>
      <c r="R26" s="14">
        <v>0.54232614454664041</v>
      </c>
      <c r="S26" s="14">
        <v>0.44721359549995793</v>
      </c>
      <c r="T26" s="14">
        <v>0.46423834544262971</v>
      </c>
      <c r="U26" s="14">
        <v>0.36514837167011072</v>
      </c>
      <c r="V26" s="14">
        <v>0.3273268353539886</v>
      </c>
      <c r="W26" s="14">
        <v>0.44721359549995793</v>
      </c>
      <c r="X26" s="15">
        <v>0.5</v>
      </c>
      <c r="Y26" s="14">
        <v>0.44721359549995793</v>
      </c>
      <c r="Z26" s="14">
        <v>0.35355339059327373</v>
      </c>
      <c r="AA26" s="14">
        <v>0.44721359549995793</v>
      </c>
      <c r="AB26" s="14">
        <v>0.44721359549995793</v>
      </c>
      <c r="AC26" s="14">
        <v>0.44721359549995793</v>
      </c>
      <c r="AD26" s="16">
        <v>0.40406101782088427</v>
      </c>
    </row>
    <row r="27" spans="1:30" ht="15" thickBot="1" x14ac:dyDescent="0.35">
      <c r="A27" s="199"/>
      <c r="B27" s="199"/>
      <c r="C27" s="202"/>
      <c r="D27" s="81"/>
      <c r="E27" s="82">
        <v>113507</v>
      </c>
      <c r="F27" s="61" t="s">
        <v>60</v>
      </c>
      <c r="G27" s="61">
        <v>5</v>
      </c>
      <c r="H27" s="62">
        <v>5</v>
      </c>
      <c r="I27" s="64">
        <v>5</v>
      </c>
      <c r="J27" s="64">
        <v>5</v>
      </c>
      <c r="K27" s="64">
        <v>5</v>
      </c>
      <c r="L27" s="65">
        <v>0.17154354550253811</v>
      </c>
      <c r="M27" s="65">
        <v>0.37842363026543452</v>
      </c>
      <c r="N27" s="65">
        <v>0.51823949501608246</v>
      </c>
      <c r="O27" s="17">
        <v>0.25400025400038101</v>
      </c>
      <c r="P27" s="17">
        <v>0.31108550841912758</v>
      </c>
      <c r="Q27" s="17">
        <v>0.48336824452283178</v>
      </c>
      <c r="R27" s="17">
        <v>0.10846522890932808</v>
      </c>
      <c r="S27" s="17">
        <v>0.44721359549995793</v>
      </c>
      <c r="T27" s="17">
        <v>0.46423834544262971</v>
      </c>
      <c r="U27" s="17">
        <v>0.36514837167011072</v>
      </c>
      <c r="V27" s="17">
        <v>0.54554472558998102</v>
      </c>
      <c r="W27" s="17">
        <v>0.44721359549995793</v>
      </c>
      <c r="X27" s="18">
        <v>0.3</v>
      </c>
      <c r="Y27" s="17">
        <v>0.44721359549995793</v>
      </c>
      <c r="Z27" s="17">
        <v>0.35355339059327373</v>
      </c>
      <c r="AA27" s="17">
        <v>0.44721359549995793</v>
      </c>
      <c r="AB27" s="17">
        <v>0.44721359549995793</v>
      </c>
      <c r="AC27" s="17">
        <v>0.44721359549995793</v>
      </c>
      <c r="AD27" s="19">
        <v>0.40406101782088427</v>
      </c>
    </row>
    <row r="28" spans="1:30" x14ac:dyDescent="0.3">
      <c r="A28" s="197">
        <v>7</v>
      </c>
      <c r="B28" s="197" t="s">
        <v>54</v>
      </c>
      <c r="C28" s="200">
        <v>20</v>
      </c>
      <c r="D28" s="44" t="s">
        <v>61</v>
      </c>
      <c r="E28" s="79">
        <v>114305</v>
      </c>
      <c r="F28" s="46" t="s">
        <v>56</v>
      </c>
      <c r="G28" s="46">
        <v>1</v>
      </c>
      <c r="H28" s="47">
        <v>1</v>
      </c>
      <c r="I28" s="49">
        <v>1</v>
      </c>
      <c r="J28" s="49">
        <v>1</v>
      </c>
      <c r="K28" s="66">
        <v>1</v>
      </c>
      <c r="L28" s="50">
        <v>0.2246530405411496</v>
      </c>
      <c r="M28" s="50">
        <v>0.49236508309664917</v>
      </c>
      <c r="N28" s="50">
        <v>1</v>
      </c>
      <c r="O28" s="11">
        <v>0.6350006350009525</v>
      </c>
      <c r="P28" s="11">
        <v>0.51847584736521268</v>
      </c>
      <c r="Q28" s="11">
        <v>0.48336824452283178</v>
      </c>
      <c r="R28" s="11">
        <v>0.54232614454664041</v>
      </c>
      <c r="S28" s="11">
        <v>0.44721359549995793</v>
      </c>
      <c r="T28" s="11">
        <v>0.46423834544262971</v>
      </c>
      <c r="U28" s="11">
        <v>0.54772255750516607</v>
      </c>
      <c r="V28" s="11">
        <v>0.54554472558998102</v>
      </c>
      <c r="W28" s="11">
        <v>0.44721359549995793</v>
      </c>
      <c r="X28" s="27">
        <v>0.47891314261057566</v>
      </c>
      <c r="Y28" s="11">
        <v>0.44721359549995793</v>
      </c>
      <c r="Z28" s="11">
        <v>0.70710678118654746</v>
      </c>
      <c r="AA28" s="11">
        <v>0.44721359549995793</v>
      </c>
      <c r="AB28" s="11">
        <v>0.44721359549995793</v>
      </c>
      <c r="AC28" s="11">
        <v>0.44721359549995793</v>
      </c>
      <c r="AD28" s="13">
        <v>0.50507627227610541</v>
      </c>
    </row>
    <row r="29" spans="1:30" x14ac:dyDescent="0.3">
      <c r="A29" s="198"/>
      <c r="B29" s="198"/>
      <c r="C29" s="201"/>
      <c r="D29" s="51" t="s">
        <v>37</v>
      </c>
      <c r="E29" s="80">
        <v>114202</v>
      </c>
      <c r="F29" s="53" t="s">
        <v>57</v>
      </c>
      <c r="G29" s="53">
        <v>2</v>
      </c>
      <c r="H29" s="54">
        <v>3</v>
      </c>
      <c r="I29" s="56">
        <v>3</v>
      </c>
      <c r="J29" s="56">
        <v>3</v>
      </c>
      <c r="K29" s="55">
        <v>5</v>
      </c>
      <c r="L29" s="57">
        <v>0.19447209794925327</v>
      </c>
      <c r="M29" s="57">
        <v>0.42613419660865653</v>
      </c>
      <c r="N29" s="57">
        <v>0.75848135978131404</v>
      </c>
      <c r="O29" s="14">
        <v>0.6350006350009525</v>
      </c>
      <c r="P29" s="14">
        <v>0.51847584736521268</v>
      </c>
      <c r="Q29" s="14">
        <v>0.48336824452283178</v>
      </c>
      <c r="R29" s="14">
        <v>0.54232614454664041</v>
      </c>
      <c r="S29" s="14">
        <v>0.44721359549995793</v>
      </c>
      <c r="T29" s="14">
        <v>0.37139067635410372</v>
      </c>
      <c r="U29" s="14">
        <v>0.54772255750516607</v>
      </c>
      <c r="V29" s="14">
        <v>0.43643578047198478</v>
      </c>
      <c r="W29" s="14">
        <v>0.44721359549995793</v>
      </c>
      <c r="X29" s="15">
        <v>0.28734788556634538</v>
      </c>
      <c r="Y29" s="14">
        <v>0.44721359549995793</v>
      </c>
      <c r="Z29" s="14">
        <v>0.35355339059327373</v>
      </c>
      <c r="AA29" s="14">
        <v>0.44721359549995793</v>
      </c>
      <c r="AB29" s="14">
        <v>0.44721359549995793</v>
      </c>
      <c r="AC29" s="14">
        <v>0.44721359549995793</v>
      </c>
      <c r="AD29" s="16">
        <v>0.50507627227610541</v>
      </c>
    </row>
    <row r="30" spans="1:30" x14ac:dyDescent="0.3">
      <c r="A30" s="198"/>
      <c r="B30" s="198"/>
      <c r="C30" s="201"/>
      <c r="D30" s="58">
        <v>160000</v>
      </c>
      <c r="E30" s="80">
        <v>310006</v>
      </c>
      <c r="F30" s="53" t="s">
        <v>58</v>
      </c>
      <c r="G30" s="53">
        <v>3</v>
      </c>
      <c r="H30" s="54">
        <v>5</v>
      </c>
      <c r="I30" s="56">
        <v>5</v>
      </c>
      <c r="J30" s="56">
        <v>5</v>
      </c>
      <c r="K30" s="55">
        <v>3</v>
      </c>
      <c r="L30" s="57">
        <v>0.18624613391398137</v>
      </c>
      <c r="M30" s="57">
        <v>0.41013898125318249</v>
      </c>
      <c r="N30" s="57">
        <v>0.79225378501247323</v>
      </c>
      <c r="O30" s="14">
        <v>0.25400025400038101</v>
      </c>
      <c r="P30" s="14">
        <v>0.31108550841912758</v>
      </c>
      <c r="Q30" s="14">
        <v>0.38669459561826541</v>
      </c>
      <c r="R30" s="14">
        <v>0.32539568672798425</v>
      </c>
      <c r="S30" s="14">
        <v>0.44721359549995793</v>
      </c>
      <c r="T30" s="14">
        <v>0.46423834544262971</v>
      </c>
      <c r="U30" s="14">
        <v>0.36514837167011072</v>
      </c>
      <c r="V30" s="14">
        <v>0.3273268353539886</v>
      </c>
      <c r="W30" s="14">
        <v>0.44721359549995793</v>
      </c>
      <c r="X30" s="20">
        <v>0.47891314261057566</v>
      </c>
      <c r="Y30" s="14">
        <v>0.44721359549995793</v>
      </c>
      <c r="Z30" s="14">
        <v>0.35355339059327373</v>
      </c>
      <c r="AA30" s="14">
        <v>0.44721359549995793</v>
      </c>
      <c r="AB30" s="14">
        <v>0.44721359549995793</v>
      </c>
      <c r="AC30" s="14">
        <v>0.44721359549995793</v>
      </c>
      <c r="AD30" s="16">
        <v>0.40406101782088427</v>
      </c>
    </row>
    <row r="31" spans="1:30" x14ac:dyDescent="0.3">
      <c r="A31" s="198"/>
      <c r="B31" s="198"/>
      <c r="C31" s="201"/>
      <c r="D31" s="195"/>
      <c r="E31" s="76">
        <v>113568</v>
      </c>
      <c r="F31" s="53" t="s">
        <v>59</v>
      </c>
      <c r="G31" s="53">
        <v>4</v>
      </c>
      <c r="H31" s="54">
        <v>2</v>
      </c>
      <c r="I31" s="56">
        <v>2</v>
      </c>
      <c r="J31" s="56">
        <v>2</v>
      </c>
      <c r="K31" s="59">
        <v>2</v>
      </c>
      <c r="L31" s="57">
        <v>0.2060464041847328</v>
      </c>
      <c r="M31" s="57">
        <v>0.45255171455147736</v>
      </c>
      <c r="N31" s="57">
        <v>0.89045147596208662</v>
      </c>
      <c r="O31" s="14">
        <v>0.25400025400038101</v>
      </c>
      <c r="P31" s="14">
        <v>0.51847584736521268</v>
      </c>
      <c r="Q31" s="14">
        <v>0.38669459561826541</v>
      </c>
      <c r="R31" s="14">
        <v>0.54232614454664041</v>
      </c>
      <c r="S31" s="14">
        <v>0.44721359549995793</v>
      </c>
      <c r="T31" s="14">
        <v>0.46423834544262971</v>
      </c>
      <c r="U31" s="14">
        <v>0.36514837167011072</v>
      </c>
      <c r="V31" s="14">
        <v>0.3273268353539886</v>
      </c>
      <c r="W31" s="14">
        <v>0.44721359549995793</v>
      </c>
      <c r="X31" s="15">
        <v>0.47891314261057566</v>
      </c>
      <c r="Y31" s="14">
        <v>0.44721359549995793</v>
      </c>
      <c r="Z31" s="14">
        <v>0.35355339059327373</v>
      </c>
      <c r="AA31" s="14">
        <v>0.44721359549995793</v>
      </c>
      <c r="AB31" s="14">
        <v>0.44721359549995793</v>
      </c>
      <c r="AC31" s="14">
        <v>0.44721359549995793</v>
      </c>
      <c r="AD31" s="16">
        <v>0.40406101782088427</v>
      </c>
    </row>
    <row r="32" spans="1:30" ht="15" thickBot="1" x14ac:dyDescent="0.35">
      <c r="A32" s="199"/>
      <c r="B32" s="199"/>
      <c r="C32" s="202"/>
      <c r="D32" s="196"/>
      <c r="E32" s="82">
        <v>113507</v>
      </c>
      <c r="F32" s="61" t="s">
        <v>60</v>
      </c>
      <c r="G32" s="61">
        <v>5</v>
      </c>
      <c r="H32" s="62">
        <v>4</v>
      </c>
      <c r="I32" s="64">
        <v>4</v>
      </c>
      <c r="J32" s="64">
        <v>4</v>
      </c>
      <c r="K32" s="63">
        <v>4</v>
      </c>
      <c r="L32" s="65">
        <v>0.18858232341088119</v>
      </c>
      <c r="M32" s="65">
        <v>0.41604610389283958</v>
      </c>
      <c r="N32" s="65">
        <v>0.78159000704119641</v>
      </c>
      <c r="O32" s="17">
        <v>0.25400025400038101</v>
      </c>
      <c r="P32" s="17">
        <v>0.31108550841912758</v>
      </c>
      <c r="Q32" s="17">
        <v>0.48336824452283178</v>
      </c>
      <c r="R32" s="17">
        <v>0.10846522890932808</v>
      </c>
      <c r="S32" s="17">
        <v>0.44721359549995793</v>
      </c>
      <c r="T32" s="17">
        <v>0.46423834544262971</v>
      </c>
      <c r="U32" s="17">
        <v>0.36514837167011072</v>
      </c>
      <c r="V32" s="17">
        <v>0.54554472558998102</v>
      </c>
      <c r="W32" s="17">
        <v>0.44721359549995793</v>
      </c>
      <c r="X32" s="18">
        <v>0.47891314261057566</v>
      </c>
      <c r="Y32" s="17">
        <v>0.44721359549995793</v>
      </c>
      <c r="Z32" s="17">
        <v>0.35355339059327373</v>
      </c>
      <c r="AA32" s="17">
        <v>0.44721359549995793</v>
      </c>
      <c r="AB32" s="17">
        <v>0.44721359549995793</v>
      </c>
      <c r="AC32" s="17">
        <v>0.44721359549995793</v>
      </c>
      <c r="AD32" s="19">
        <v>0.40406101782088427</v>
      </c>
    </row>
    <row r="33" spans="1:30" x14ac:dyDescent="0.3">
      <c r="A33" s="197">
        <v>8</v>
      </c>
      <c r="B33" s="197" t="s">
        <v>54</v>
      </c>
      <c r="C33" s="200">
        <v>30</v>
      </c>
      <c r="D33" s="193" t="s">
        <v>62</v>
      </c>
      <c r="E33" s="79">
        <v>114305</v>
      </c>
      <c r="F33" s="46" t="s">
        <v>56</v>
      </c>
      <c r="G33" s="46">
        <v>1</v>
      </c>
      <c r="H33" s="47">
        <v>1</v>
      </c>
      <c r="I33" s="49">
        <v>1</v>
      </c>
      <c r="J33" s="49">
        <v>1</v>
      </c>
      <c r="K33" s="66">
        <v>1</v>
      </c>
      <c r="L33" s="50">
        <v>0.22494023279234909</v>
      </c>
      <c r="M33" s="50">
        <v>0.49400555670609025</v>
      </c>
      <c r="N33" s="50">
        <v>1</v>
      </c>
      <c r="O33" s="11">
        <v>0.6350006350009525</v>
      </c>
      <c r="P33" s="11">
        <v>0.51847584736521268</v>
      </c>
      <c r="Q33" s="11">
        <v>0.48336824452283178</v>
      </c>
      <c r="R33" s="11">
        <v>0.54232614454664041</v>
      </c>
      <c r="S33" s="11">
        <v>0.44721359549995793</v>
      </c>
      <c r="T33" s="11">
        <v>0.50507627227610541</v>
      </c>
      <c r="U33" s="11">
        <v>0.54772255750516607</v>
      </c>
      <c r="V33" s="11">
        <v>0.54554472558998102</v>
      </c>
      <c r="W33" s="11">
        <v>0.44721359549995793</v>
      </c>
      <c r="X33" s="27">
        <v>0.46423834544262971</v>
      </c>
      <c r="Y33" s="11">
        <v>0.44721359549995793</v>
      </c>
      <c r="Z33" s="11">
        <v>0.70710678118654746</v>
      </c>
      <c r="AA33" s="11">
        <v>0.44721359549995793</v>
      </c>
      <c r="AB33" s="11">
        <v>0.44721359549995793</v>
      </c>
      <c r="AC33" s="11">
        <v>0.44721359549995793</v>
      </c>
      <c r="AD33" s="13">
        <v>0.50507627227610541</v>
      </c>
    </row>
    <row r="34" spans="1:30" x14ac:dyDescent="0.3">
      <c r="A34" s="198"/>
      <c r="B34" s="198"/>
      <c r="C34" s="201"/>
      <c r="D34" s="194"/>
      <c r="E34" s="80">
        <v>114202</v>
      </c>
      <c r="F34" s="53" t="s">
        <v>57</v>
      </c>
      <c r="G34" s="53">
        <v>2</v>
      </c>
      <c r="H34" s="54">
        <v>2</v>
      </c>
      <c r="I34" s="56">
        <v>2</v>
      </c>
      <c r="J34" s="56">
        <v>2</v>
      </c>
      <c r="K34" s="55">
        <v>3</v>
      </c>
      <c r="L34" s="57">
        <v>0.20384461062786036</v>
      </c>
      <c r="M34" s="57">
        <v>0.44758807747284396</v>
      </c>
      <c r="N34" s="57">
        <v>0.8521972759703943</v>
      </c>
      <c r="O34" s="14">
        <v>0.6350006350009525</v>
      </c>
      <c r="P34" s="14">
        <v>0.51847584736521268</v>
      </c>
      <c r="Q34" s="14">
        <v>0.48336824452283178</v>
      </c>
      <c r="R34" s="14">
        <v>0.54232614454664041</v>
      </c>
      <c r="S34" s="14">
        <v>0.44721359549995793</v>
      </c>
      <c r="T34" s="14">
        <v>0.40406101782088427</v>
      </c>
      <c r="U34" s="14">
        <v>0.54772255750516607</v>
      </c>
      <c r="V34" s="14">
        <v>0.43643578047198478</v>
      </c>
      <c r="W34" s="14">
        <v>0.44721359549995793</v>
      </c>
      <c r="X34" s="15">
        <v>0.37139067635410372</v>
      </c>
      <c r="Y34" s="14">
        <v>0.44721359549995793</v>
      </c>
      <c r="Z34" s="14">
        <v>0.35355339059327373</v>
      </c>
      <c r="AA34" s="14">
        <v>0.44721359549995793</v>
      </c>
      <c r="AB34" s="14">
        <v>0.44721359549995793</v>
      </c>
      <c r="AC34" s="14">
        <v>0.44721359549995793</v>
      </c>
      <c r="AD34" s="16">
        <v>0.50507627227610541</v>
      </c>
    </row>
    <row r="35" spans="1:30" x14ac:dyDescent="0.3">
      <c r="A35" s="198"/>
      <c r="B35" s="198"/>
      <c r="C35" s="201"/>
      <c r="D35" s="51" t="s">
        <v>37</v>
      </c>
      <c r="E35" s="80">
        <v>310006</v>
      </c>
      <c r="F35" s="53" t="s">
        <v>58</v>
      </c>
      <c r="G35" s="53" t="s">
        <v>42</v>
      </c>
      <c r="H35" s="54" t="s">
        <v>42</v>
      </c>
      <c r="I35" s="56">
        <v>5</v>
      </c>
      <c r="J35" s="56">
        <v>5</v>
      </c>
      <c r="K35" s="59">
        <v>5</v>
      </c>
      <c r="L35" s="57">
        <v>0.18127268532347834</v>
      </c>
      <c r="M35" s="57">
        <v>0.40008854545173711</v>
      </c>
      <c r="N35" s="57">
        <v>0.77910872567036693</v>
      </c>
      <c r="O35" s="14">
        <v>0.25400025400038101</v>
      </c>
      <c r="P35" s="14">
        <v>0.31108550841912758</v>
      </c>
      <c r="Q35" s="14">
        <v>0.38669459561826541</v>
      </c>
      <c r="R35" s="14">
        <v>0.32539568672798425</v>
      </c>
      <c r="S35" s="14">
        <v>0.44721359549995793</v>
      </c>
      <c r="T35" s="14">
        <v>0.40406101782088427</v>
      </c>
      <c r="U35" s="14">
        <v>0.36514837167011072</v>
      </c>
      <c r="V35" s="14">
        <v>0.3273268353539886</v>
      </c>
      <c r="W35" s="14">
        <v>0.44721359549995793</v>
      </c>
      <c r="X35" s="15">
        <v>0.46423834544262971</v>
      </c>
      <c r="Y35" s="14">
        <v>0.44721359549995793</v>
      </c>
      <c r="Z35" s="14">
        <v>0.35355339059327373</v>
      </c>
      <c r="AA35" s="14">
        <v>0.44721359549995793</v>
      </c>
      <c r="AB35" s="14">
        <v>0.44721359549995793</v>
      </c>
      <c r="AC35" s="14">
        <v>0.44721359549995793</v>
      </c>
      <c r="AD35" s="16">
        <v>0.40406101782088427</v>
      </c>
    </row>
    <row r="36" spans="1:30" x14ac:dyDescent="0.3">
      <c r="A36" s="198"/>
      <c r="B36" s="198"/>
      <c r="C36" s="201"/>
      <c r="D36" s="58">
        <v>134000</v>
      </c>
      <c r="E36" s="76">
        <v>113568</v>
      </c>
      <c r="F36" s="53" t="s">
        <v>59</v>
      </c>
      <c r="G36" s="53" t="s">
        <v>42</v>
      </c>
      <c r="H36" s="54" t="s">
        <v>42</v>
      </c>
      <c r="I36" s="56">
        <v>3</v>
      </c>
      <c r="J36" s="56">
        <v>3</v>
      </c>
      <c r="K36" s="55">
        <v>2</v>
      </c>
      <c r="L36" s="57">
        <v>0.20107295559422977</v>
      </c>
      <c r="M36" s="57">
        <v>0.44250127875003203</v>
      </c>
      <c r="N36" s="57">
        <v>0.87152657055582439</v>
      </c>
      <c r="O36" s="14">
        <v>0.25400025400038101</v>
      </c>
      <c r="P36" s="14">
        <v>0.51847584736521268</v>
      </c>
      <c r="Q36" s="14">
        <v>0.38669459561826541</v>
      </c>
      <c r="R36" s="14">
        <v>0.54232614454664041</v>
      </c>
      <c r="S36" s="14">
        <v>0.44721359549995793</v>
      </c>
      <c r="T36" s="14">
        <v>0.40406101782088427</v>
      </c>
      <c r="U36" s="14">
        <v>0.36514837167011072</v>
      </c>
      <c r="V36" s="14">
        <v>0.3273268353539886</v>
      </c>
      <c r="W36" s="14">
        <v>0.44721359549995793</v>
      </c>
      <c r="X36" s="15">
        <v>0.46423834544262971</v>
      </c>
      <c r="Y36" s="14">
        <v>0.44721359549995793</v>
      </c>
      <c r="Z36" s="14">
        <v>0.35355339059327373</v>
      </c>
      <c r="AA36" s="14">
        <v>0.44721359549995793</v>
      </c>
      <c r="AB36" s="14">
        <v>0.44721359549995793</v>
      </c>
      <c r="AC36" s="14">
        <v>0.44721359549995793</v>
      </c>
      <c r="AD36" s="16">
        <v>0.40406101782088427</v>
      </c>
    </row>
    <row r="37" spans="1:30" ht="15" thickBot="1" x14ac:dyDescent="0.35">
      <c r="A37" s="199"/>
      <c r="B37" s="199"/>
      <c r="C37" s="202"/>
      <c r="D37" s="81"/>
      <c r="E37" s="82">
        <v>113507</v>
      </c>
      <c r="F37" s="61" t="s">
        <v>60</v>
      </c>
      <c r="G37" s="61">
        <v>3</v>
      </c>
      <c r="H37" s="62">
        <v>3</v>
      </c>
      <c r="I37" s="64">
        <v>4</v>
      </c>
      <c r="J37" s="64">
        <v>4</v>
      </c>
      <c r="K37" s="63">
        <v>4</v>
      </c>
      <c r="L37" s="65">
        <v>0.18886951566208068</v>
      </c>
      <c r="M37" s="65">
        <v>0.41768657750228066</v>
      </c>
      <c r="N37" s="65">
        <v>0.78126422480641922</v>
      </c>
      <c r="O37" s="17">
        <v>0.25400025400038101</v>
      </c>
      <c r="P37" s="17">
        <v>0.31108550841912758</v>
      </c>
      <c r="Q37" s="17">
        <v>0.48336824452283178</v>
      </c>
      <c r="R37" s="17">
        <v>0.10846522890932808</v>
      </c>
      <c r="S37" s="17">
        <v>0.44721359549995793</v>
      </c>
      <c r="T37" s="17">
        <v>0.50507627227610541</v>
      </c>
      <c r="U37" s="17">
        <v>0.36514837167011072</v>
      </c>
      <c r="V37" s="17">
        <v>0.54554472558998102</v>
      </c>
      <c r="W37" s="17">
        <v>0.44721359549995793</v>
      </c>
      <c r="X37" s="18">
        <v>0.46423834544262971</v>
      </c>
      <c r="Y37" s="17">
        <v>0.44721359549995793</v>
      </c>
      <c r="Z37" s="17">
        <v>0.35355339059327373</v>
      </c>
      <c r="AA37" s="17">
        <v>0.44721359549995793</v>
      </c>
      <c r="AB37" s="17">
        <v>0.44721359549995793</v>
      </c>
      <c r="AC37" s="17">
        <v>0.44721359549995793</v>
      </c>
      <c r="AD37" s="19">
        <v>0.40406101782088427</v>
      </c>
    </row>
    <row r="38" spans="1:30" x14ac:dyDescent="0.3">
      <c r="A38" s="197">
        <v>9</v>
      </c>
      <c r="B38" s="197" t="s">
        <v>54</v>
      </c>
      <c r="C38" s="200">
        <v>40</v>
      </c>
      <c r="D38" s="193" t="s">
        <v>63</v>
      </c>
      <c r="E38" s="79">
        <v>114305</v>
      </c>
      <c r="F38" s="46" t="s">
        <v>56</v>
      </c>
      <c r="G38" s="46">
        <v>1</v>
      </c>
      <c r="H38" s="47">
        <v>1</v>
      </c>
      <c r="I38" s="49">
        <v>1</v>
      </c>
      <c r="J38" s="49">
        <v>1</v>
      </c>
      <c r="K38" s="49">
        <v>1</v>
      </c>
      <c r="L38" s="50">
        <v>0.22379661521806593</v>
      </c>
      <c r="M38" s="50">
        <v>0.49149319768347333</v>
      </c>
      <c r="N38" s="50">
        <v>1</v>
      </c>
      <c r="O38" s="11">
        <v>0.6350006350009525</v>
      </c>
      <c r="P38" s="11">
        <v>0.51847584736521268</v>
      </c>
      <c r="Q38" s="11">
        <v>0.48336824452283178</v>
      </c>
      <c r="R38" s="11">
        <v>0.54232614454664041</v>
      </c>
      <c r="S38" s="11">
        <v>0.44721359549995793</v>
      </c>
      <c r="T38" s="11">
        <v>0.48336824452283178</v>
      </c>
      <c r="U38" s="11">
        <v>0.54772255750516607</v>
      </c>
      <c r="V38" s="11">
        <v>0.54554472558998102</v>
      </c>
      <c r="W38" s="11">
        <v>0.44721359549995793</v>
      </c>
      <c r="X38" s="27">
        <v>0.46423834544262971</v>
      </c>
      <c r="Y38" s="11">
        <v>0.44721359549995793</v>
      </c>
      <c r="Z38" s="11">
        <v>0.70710678118654746</v>
      </c>
      <c r="AA38" s="11">
        <v>0.44721359549995793</v>
      </c>
      <c r="AB38" s="11">
        <v>0.44721359549995793</v>
      </c>
      <c r="AC38" s="11">
        <v>0.44721359549995793</v>
      </c>
      <c r="AD38" s="13">
        <v>0.50507627227610541</v>
      </c>
    </row>
    <row r="39" spans="1:30" x14ac:dyDescent="0.3">
      <c r="A39" s="198"/>
      <c r="B39" s="198"/>
      <c r="C39" s="201"/>
      <c r="D39" s="194"/>
      <c r="E39" s="80">
        <v>114202</v>
      </c>
      <c r="F39" s="53" t="s">
        <v>57</v>
      </c>
      <c r="G39" s="53">
        <v>2</v>
      </c>
      <c r="H39" s="54">
        <v>2</v>
      </c>
      <c r="I39" s="56">
        <v>2</v>
      </c>
      <c r="J39" s="56">
        <v>2</v>
      </c>
      <c r="K39" s="56">
        <v>2</v>
      </c>
      <c r="L39" s="57">
        <v>0.21169152715951267</v>
      </c>
      <c r="M39" s="57">
        <v>0.46510251882379433</v>
      </c>
      <c r="N39" s="57">
        <v>0.90942567308583677</v>
      </c>
      <c r="O39" s="14">
        <v>0.6350006350009525</v>
      </c>
      <c r="P39" s="14">
        <v>0.51847584736521268</v>
      </c>
      <c r="Q39" s="14">
        <v>0.48336824452283178</v>
      </c>
      <c r="R39" s="14">
        <v>0.54232614454664041</v>
      </c>
      <c r="S39" s="14">
        <v>0.44721359549995793</v>
      </c>
      <c r="T39" s="14">
        <v>0.38669459561826541</v>
      </c>
      <c r="U39" s="14">
        <v>0.54772255750516607</v>
      </c>
      <c r="V39" s="14">
        <v>0.43643578047198478</v>
      </c>
      <c r="W39" s="14">
        <v>0.44721359549995793</v>
      </c>
      <c r="X39" s="15">
        <v>0.46423834544262971</v>
      </c>
      <c r="Y39" s="14">
        <v>0.44721359549995793</v>
      </c>
      <c r="Z39" s="14">
        <v>0.35355339059327373</v>
      </c>
      <c r="AA39" s="14">
        <v>0.44721359549995793</v>
      </c>
      <c r="AB39" s="14">
        <v>0.44721359549995793</v>
      </c>
      <c r="AC39" s="14">
        <v>0.44721359549995793</v>
      </c>
      <c r="AD39" s="16">
        <v>0.50507627227610541</v>
      </c>
    </row>
    <row r="40" spans="1:30" x14ac:dyDescent="0.3">
      <c r="A40" s="198"/>
      <c r="B40" s="198"/>
      <c r="C40" s="201"/>
      <c r="D40" s="51" t="s">
        <v>37</v>
      </c>
      <c r="E40" s="80">
        <v>310006</v>
      </c>
      <c r="F40" s="53" t="s">
        <v>58</v>
      </c>
      <c r="G40" s="53" t="s">
        <v>42</v>
      </c>
      <c r="H40" s="54" t="s">
        <v>42</v>
      </c>
      <c r="I40" s="56">
        <v>5</v>
      </c>
      <c r="J40" s="56">
        <v>5</v>
      </c>
      <c r="K40" s="56">
        <v>5</v>
      </c>
      <c r="L40" s="57">
        <v>0.17159598067297296</v>
      </c>
      <c r="M40" s="57">
        <v>0.37855432966459956</v>
      </c>
      <c r="N40" s="57">
        <v>0.7412196243822835</v>
      </c>
      <c r="O40" s="14">
        <v>0.25400025400038101</v>
      </c>
      <c r="P40" s="14">
        <v>0.31108550841912758</v>
      </c>
      <c r="Q40" s="14">
        <v>0.38669459561826541</v>
      </c>
      <c r="R40" s="14">
        <v>0.32539568672798425</v>
      </c>
      <c r="S40" s="14">
        <v>0.44721359549995793</v>
      </c>
      <c r="T40" s="14">
        <v>0.38669459561826541</v>
      </c>
      <c r="U40" s="14">
        <v>0.36514837167011072</v>
      </c>
      <c r="V40" s="14">
        <v>0.3273268353539886</v>
      </c>
      <c r="W40" s="14">
        <v>0.44721359549995793</v>
      </c>
      <c r="X40" s="15">
        <v>0.37139067635410372</v>
      </c>
      <c r="Y40" s="14">
        <v>0.44721359549995793</v>
      </c>
      <c r="Z40" s="14">
        <v>0.35355339059327373</v>
      </c>
      <c r="AA40" s="14">
        <v>0.44721359549995793</v>
      </c>
      <c r="AB40" s="14">
        <v>0.44721359549995793</v>
      </c>
      <c r="AC40" s="14">
        <v>0.44721359549995793</v>
      </c>
      <c r="AD40" s="16">
        <v>0.40406101782088427</v>
      </c>
    </row>
    <row r="41" spans="1:30" x14ac:dyDescent="0.3">
      <c r="A41" s="198"/>
      <c r="B41" s="198"/>
      <c r="C41" s="201"/>
      <c r="D41" s="83">
        <v>90000</v>
      </c>
      <c r="E41" s="76">
        <v>113568</v>
      </c>
      <c r="F41" s="53" t="s">
        <v>59</v>
      </c>
      <c r="G41" s="53">
        <v>3</v>
      </c>
      <c r="H41" s="54">
        <v>3</v>
      </c>
      <c r="I41" s="56">
        <v>3</v>
      </c>
      <c r="J41" s="56">
        <v>3</v>
      </c>
      <c r="K41" s="56">
        <v>3</v>
      </c>
      <c r="L41" s="57">
        <v>0.20518997886164916</v>
      </c>
      <c r="M41" s="57">
        <v>0.45167982913830146</v>
      </c>
      <c r="N41" s="57">
        <v>0.88972507303326087</v>
      </c>
      <c r="O41" s="14">
        <v>0.25400025400038101</v>
      </c>
      <c r="P41" s="14">
        <v>0.51847584736521268</v>
      </c>
      <c r="Q41" s="14">
        <v>0.38669459561826541</v>
      </c>
      <c r="R41" s="14">
        <v>0.54232614454664041</v>
      </c>
      <c r="S41" s="14">
        <v>0.44721359549995793</v>
      </c>
      <c r="T41" s="14">
        <v>0.48336824452283178</v>
      </c>
      <c r="U41" s="14">
        <v>0.36514837167011072</v>
      </c>
      <c r="V41" s="14">
        <v>0.3273268353539886</v>
      </c>
      <c r="W41" s="14">
        <v>0.44721359549995793</v>
      </c>
      <c r="X41" s="15">
        <v>0.46423834544262971</v>
      </c>
      <c r="Y41" s="14">
        <v>0.44721359549995793</v>
      </c>
      <c r="Z41" s="14">
        <v>0.35355339059327373</v>
      </c>
      <c r="AA41" s="14">
        <v>0.44721359549995793</v>
      </c>
      <c r="AB41" s="14">
        <v>0.44721359549995793</v>
      </c>
      <c r="AC41" s="14">
        <v>0.44721359549995793</v>
      </c>
      <c r="AD41" s="16">
        <v>0.40406101782088427</v>
      </c>
    </row>
    <row r="42" spans="1:30" ht="15" thickBot="1" x14ac:dyDescent="0.35">
      <c r="A42" s="199"/>
      <c r="B42" s="199"/>
      <c r="C42" s="202"/>
      <c r="D42" s="81"/>
      <c r="E42" s="82">
        <v>113507</v>
      </c>
      <c r="F42" s="61" t="s">
        <v>60</v>
      </c>
      <c r="G42" s="61">
        <v>4</v>
      </c>
      <c r="H42" s="62">
        <v>4</v>
      </c>
      <c r="I42" s="64">
        <v>4</v>
      </c>
      <c r="J42" s="64">
        <v>4</v>
      </c>
      <c r="K42" s="64">
        <v>4</v>
      </c>
      <c r="L42" s="65">
        <v>0.18772589808779752</v>
      </c>
      <c r="M42" s="65">
        <v>0.41517421847966363</v>
      </c>
      <c r="N42" s="65">
        <v>0.78010686115640127</v>
      </c>
      <c r="O42" s="17">
        <v>0.25400025400038101</v>
      </c>
      <c r="P42" s="17">
        <v>0.31108550841912758</v>
      </c>
      <c r="Q42" s="17">
        <v>0.48336824452283178</v>
      </c>
      <c r="R42" s="17">
        <v>0.10846522890932808</v>
      </c>
      <c r="S42" s="17">
        <v>0.44721359549995793</v>
      </c>
      <c r="T42" s="17">
        <v>0.48336824452283178</v>
      </c>
      <c r="U42" s="17">
        <v>0.36514837167011072</v>
      </c>
      <c r="V42" s="17">
        <v>0.54554472558998102</v>
      </c>
      <c r="W42" s="17">
        <v>0.44721359549995793</v>
      </c>
      <c r="X42" s="18">
        <v>0.46423834544262971</v>
      </c>
      <c r="Y42" s="17">
        <v>0.44721359549995793</v>
      </c>
      <c r="Z42" s="17">
        <v>0.35355339059327373</v>
      </c>
      <c r="AA42" s="17">
        <v>0.44721359549995793</v>
      </c>
      <c r="AB42" s="17">
        <v>0.44721359549995793</v>
      </c>
      <c r="AC42" s="17">
        <v>0.44721359549995793</v>
      </c>
      <c r="AD42" s="19">
        <v>0.40406101782088427</v>
      </c>
    </row>
    <row r="43" spans="1:30" x14ac:dyDescent="0.3">
      <c r="A43" s="197">
        <v>10</v>
      </c>
      <c r="B43" s="197" t="s">
        <v>54</v>
      </c>
      <c r="C43" s="200">
        <v>50</v>
      </c>
      <c r="D43" s="205" t="s">
        <v>64</v>
      </c>
      <c r="E43" s="79">
        <v>114305</v>
      </c>
      <c r="F43" s="46" t="s">
        <v>56</v>
      </c>
      <c r="G43" s="46">
        <v>1</v>
      </c>
      <c r="H43" s="47">
        <v>1</v>
      </c>
      <c r="I43" s="49">
        <v>1</v>
      </c>
      <c r="J43" s="49">
        <v>1</v>
      </c>
      <c r="K43" s="49">
        <v>1</v>
      </c>
      <c r="L43" s="50">
        <v>0.22777925639582905</v>
      </c>
      <c r="M43" s="50">
        <v>0.49697150063436513</v>
      </c>
      <c r="N43" s="50">
        <v>1</v>
      </c>
      <c r="O43" s="11">
        <v>0.6350006350009525</v>
      </c>
      <c r="P43" s="11">
        <v>0.51847584736521268</v>
      </c>
      <c r="Q43" s="11">
        <v>0.48336824452283178</v>
      </c>
      <c r="R43" s="11">
        <v>0.54232614454664041</v>
      </c>
      <c r="S43" s="11">
        <v>0.44721359549995793</v>
      </c>
      <c r="T43" s="11">
        <v>0.48336824452283178</v>
      </c>
      <c r="U43" s="11">
        <v>0.54772255750516607</v>
      </c>
      <c r="V43" s="11">
        <v>0.54554472558998102</v>
      </c>
      <c r="W43" s="11">
        <v>0.44721359549995793</v>
      </c>
      <c r="X43" s="27">
        <v>0.49029033784546011</v>
      </c>
      <c r="Y43" s="11">
        <v>0.44721359549995793</v>
      </c>
      <c r="Z43" s="11">
        <v>0.70710678118654746</v>
      </c>
      <c r="AA43" s="11">
        <v>0.44721359549995793</v>
      </c>
      <c r="AB43" s="11">
        <v>0.44721359549995793</v>
      </c>
      <c r="AC43" s="11">
        <v>0.44721359549995793</v>
      </c>
      <c r="AD43" s="13">
        <v>0.50507627227610541</v>
      </c>
    </row>
    <row r="44" spans="1:30" x14ac:dyDescent="0.3">
      <c r="A44" s="198"/>
      <c r="B44" s="198"/>
      <c r="C44" s="201"/>
      <c r="D44" s="206"/>
      <c r="E44" s="80">
        <v>114202</v>
      </c>
      <c r="F44" s="53" t="s">
        <v>57</v>
      </c>
      <c r="G44" s="53">
        <v>2</v>
      </c>
      <c r="H44" s="54">
        <v>2</v>
      </c>
      <c r="I44" s="56">
        <v>2</v>
      </c>
      <c r="J44" s="56">
        <v>2</v>
      </c>
      <c r="K44" s="56">
        <v>2</v>
      </c>
      <c r="L44" s="57">
        <v>0.21567416833727579</v>
      </c>
      <c r="M44" s="57">
        <v>0.47058082177468613</v>
      </c>
      <c r="N44" s="57">
        <v>0.91123041458326792</v>
      </c>
      <c r="O44" s="14">
        <v>0.6350006350009525</v>
      </c>
      <c r="P44" s="14">
        <v>0.51847584736521268</v>
      </c>
      <c r="Q44" s="14">
        <v>0.48336824452283178</v>
      </c>
      <c r="R44" s="14">
        <v>0.54232614454664041</v>
      </c>
      <c r="S44" s="14">
        <v>0.44721359549995793</v>
      </c>
      <c r="T44" s="14">
        <v>0.38669459561826541</v>
      </c>
      <c r="U44" s="14">
        <v>0.54772255750516607</v>
      </c>
      <c r="V44" s="14">
        <v>0.43643578047198478</v>
      </c>
      <c r="W44" s="14">
        <v>0.44721359549995793</v>
      </c>
      <c r="X44" s="15">
        <v>0.49029033784546011</v>
      </c>
      <c r="Y44" s="14">
        <v>0.44721359549995793</v>
      </c>
      <c r="Z44" s="14">
        <v>0.35355339059327373</v>
      </c>
      <c r="AA44" s="14">
        <v>0.44721359549995793</v>
      </c>
      <c r="AB44" s="14">
        <v>0.44721359549995793</v>
      </c>
      <c r="AC44" s="14">
        <v>0.44721359549995793</v>
      </c>
      <c r="AD44" s="16">
        <v>0.50507627227610541</v>
      </c>
    </row>
    <row r="45" spans="1:30" x14ac:dyDescent="0.3">
      <c r="A45" s="198"/>
      <c r="B45" s="198"/>
      <c r="C45" s="201"/>
      <c r="D45" s="51" t="s">
        <v>37</v>
      </c>
      <c r="E45" s="80">
        <v>310006</v>
      </c>
      <c r="F45" s="53" t="s">
        <v>58</v>
      </c>
      <c r="G45" s="53" t="s">
        <v>42</v>
      </c>
      <c r="H45" s="54" t="s">
        <v>42</v>
      </c>
      <c r="I45" s="56">
        <v>5</v>
      </c>
      <c r="J45" s="56">
        <v>5</v>
      </c>
      <c r="K45" s="56">
        <v>5</v>
      </c>
      <c r="L45" s="57">
        <v>0.15566541596192049</v>
      </c>
      <c r="M45" s="57">
        <v>0.34169699370686835</v>
      </c>
      <c r="N45" s="57">
        <v>0.59382361888214419</v>
      </c>
      <c r="O45" s="14">
        <v>0.25400025400038101</v>
      </c>
      <c r="P45" s="14">
        <v>0.31108550841912758</v>
      </c>
      <c r="Q45" s="14">
        <v>0.38669459561826541</v>
      </c>
      <c r="R45" s="14">
        <v>0.32539568672798425</v>
      </c>
      <c r="S45" s="14">
        <v>0.44721359549995793</v>
      </c>
      <c r="T45" s="14">
        <v>0.38669459561826541</v>
      </c>
      <c r="U45" s="14">
        <v>0.36514837167011072</v>
      </c>
      <c r="V45" s="14">
        <v>0.3273268353539886</v>
      </c>
      <c r="W45" s="14">
        <v>0.44721359549995793</v>
      </c>
      <c r="X45" s="20">
        <v>0.19611613513818404</v>
      </c>
      <c r="Y45" s="14">
        <v>0.44721359549995793</v>
      </c>
      <c r="Z45" s="14">
        <v>0.35355339059327373</v>
      </c>
      <c r="AA45" s="14">
        <v>0.44721359549995793</v>
      </c>
      <c r="AB45" s="14">
        <v>0.44721359549995793</v>
      </c>
      <c r="AC45" s="14">
        <v>0.44721359549995793</v>
      </c>
      <c r="AD45" s="16">
        <v>0.40406101782088427</v>
      </c>
    </row>
    <row r="46" spans="1:30" x14ac:dyDescent="0.3">
      <c r="A46" s="198"/>
      <c r="B46" s="198"/>
      <c r="C46" s="201"/>
      <c r="D46" s="58">
        <v>80000</v>
      </c>
      <c r="E46" s="76">
        <v>113568</v>
      </c>
      <c r="F46" s="53" t="s">
        <v>59</v>
      </c>
      <c r="G46" s="53">
        <v>3</v>
      </c>
      <c r="H46" s="54">
        <v>3</v>
      </c>
      <c r="I46" s="56">
        <v>3</v>
      </c>
      <c r="J46" s="56">
        <v>3</v>
      </c>
      <c r="K46" s="56">
        <v>3</v>
      </c>
      <c r="L46" s="57">
        <v>0.20917262003941228</v>
      </c>
      <c r="M46" s="57">
        <v>0.45715813208919326</v>
      </c>
      <c r="N46" s="57">
        <v>0.89184557839448231</v>
      </c>
      <c r="O46" s="14">
        <v>0.25400025400038101</v>
      </c>
      <c r="P46" s="14">
        <v>0.51847584736521268</v>
      </c>
      <c r="Q46" s="14">
        <v>0.38669459561826541</v>
      </c>
      <c r="R46" s="14">
        <v>0.54232614454664041</v>
      </c>
      <c r="S46" s="14">
        <v>0.44721359549995793</v>
      </c>
      <c r="T46" s="14">
        <v>0.48336824452283178</v>
      </c>
      <c r="U46" s="14">
        <v>0.36514837167011072</v>
      </c>
      <c r="V46" s="14">
        <v>0.3273268353539886</v>
      </c>
      <c r="W46" s="14">
        <v>0.44721359549995793</v>
      </c>
      <c r="X46" s="15">
        <v>0.49029033784546011</v>
      </c>
      <c r="Y46" s="14">
        <v>0.44721359549995793</v>
      </c>
      <c r="Z46" s="14">
        <v>0.35355339059327373</v>
      </c>
      <c r="AA46" s="14">
        <v>0.44721359549995793</v>
      </c>
      <c r="AB46" s="14">
        <v>0.44721359549995793</v>
      </c>
      <c r="AC46" s="14">
        <v>0.44721359549995793</v>
      </c>
      <c r="AD46" s="16">
        <v>0.40406101782088427</v>
      </c>
    </row>
    <row r="47" spans="1:30" ht="15" thickBot="1" x14ac:dyDescent="0.35">
      <c r="A47" s="199"/>
      <c r="B47" s="199"/>
      <c r="C47" s="202"/>
      <c r="D47" s="81"/>
      <c r="E47" s="82">
        <v>113507</v>
      </c>
      <c r="F47" s="61" t="s">
        <v>60</v>
      </c>
      <c r="G47" s="61">
        <v>4</v>
      </c>
      <c r="H47" s="62">
        <v>4</v>
      </c>
      <c r="I47" s="64">
        <v>4</v>
      </c>
      <c r="J47" s="64">
        <v>4</v>
      </c>
      <c r="K47" s="64">
        <v>4</v>
      </c>
      <c r="L47" s="65">
        <v>0.19170853926556064</v>
      </c>
      <c r="M47" s="65">
        <v>0.42065252143055543</v>
      </c>
      <c r="N47" s="65">
        <v>0.78443007309305157</v>
      </c>
      <c r="O47" s="17">
        <v>0.25400025400038101</v>
      </c>
      <c r="P47" s="17">
        <v>0.31108550841912758</v>
      </c>
      <c r="Q47" s="17">
        <v>0.48336824452283178</v>
      </c>
      <c r="R47" s="17">
        <v>0.10846522890932808</v>
      </c>
      <c r="S47" s="17">
        <v>0.44721359549995793</v>
      </c>
      <c r="T47" s="17">
        <v>0.48336824452283178</v>
      </c>
      <c r="U47" s="17">
        <v>0.36514837167011072</v>
      </c>
      <c r="V47" s="17">
        <v>0.54554472558998102</v>
      </c>
      <c r="W47" s="17">
        <v>0.44721359549995793</v>
      </c>
      <c r="X47" s="18">
        <v>0.49029033784546011</v>
      </c>
      <c r="Y47" s="17">
        <v>0.44721359549995793</v>
      </c>
      <c r="Z47" s="17">
        <v>0.35355339059327373</v>
      </c>
      <c r="AA47" s="17">
        <v>0.44721359549995793</v>
      </c>
      <c r="AB47" s="17">
        <v>0.44721359549995793</v>
      </c>
      <c r="AC47" s="17">
        <v>0.44721359549995793</v>
      </c>
      <c r="AD47" s="19">
        <v>0.40406101782088427</v>
      </c>
    </row>
    <row r="48" spans="1:30" x14ac:dyDescent="0.3">
      <c r="A48" s="197">
        <v>11</v>
      </c>
      <c r="B48" s="197" t="s">
        <v>54</v>
      </c>
      <c r="C48" s="200">
        <v>60</v>
      </c>
      <c r="D48" s="193" t="s">
        <v>65</v>
      </c>
      <c r="E48" s="79">
        <v>114305</v>
      </c>
      <c r="F48" s="46" t="s">
        <v>56</v>
      </c>
      <c r="G48" s="46">
        <v>1</v>
      </c>
      <c r="H48" s="47">
        <v>1</v>
      </c>
      <c r="I48" s="49">
        <v>1</v>
      </c>
      <c r="J48" s="49">
        <v>1</v>
      </c>
      <c r="K48" s="49">
        <v>1</v>
      </c>
      <c r="L48" s="50">
        <v>0.22204425309985015</v>
      </c>
      <c r="M48" s="50">
        <v>0.48791317445887716</v>
      </c>
      <c r="N48" s="50">
        <v>1</v>
      </c>
      <c r="O48" s="11">
        <v>0.6350006350009525</v>
      </c>
      <c r="P48" s="11">
        <v>0.51847584736521268</v>
      </c>
      <c r="Q48" s="11">
        <v>0.48336824452283178</v>
      </c>
      <c r="R48" s="11">
        <v>0.54232614454664041</v>
      </c>
      <c r="S48" s="11">
        <v>0.44721359549995793</v>
      </c>
      <c r="T48" s="11">
        <v>0.48336824452283178</v>
      </c>
      <c r="U48" s="11">
        <v>0.54772255750516607</v>
      </c>
      <c r="V48" s="11">
        <v>0.54554472558998102</v>
      </c>
      <c r="W48" s="11">
        <v>0.44721359549995793</v>
      </c>
      <c r="X48" s="27">
        <v>0.44721359549995793</v>
      </c>
      <c r="Y48" s="11">
        <v>0.44721359549995793</v>
      </c>
      <c r="Z48" s="11">
        <v>0.70710678118654746</v>
      </c>
      <c r="AA48" s="11">
        <v>0.44721359549995793</v>
      </c>
      <c r="AB48" s="11">
        <v>0.44721359549995793</v>
      </c>
      <c r="AC48" s="11">
        <v>0.44721359549995793</v>
      </c>
      <c r="AD48" s="13">
        <v>0.50507627227610541</v>
      </c>
    </row>
    <row r="49" spans="1:30" x14ac:dyDescent="0.3">
      <c r="A49" s="198"/>
      <c r="B49" s="198"/>
      <c r="C49" s="201"/>
      <c r="D49" s="194"/>
      <c r="E49" s="80">
        <v>114202</v>
      </c>
      <c r="F49" s="53" t="s">
        <v>57</v>
      </c>
      <c r="G49" s="53">
        <v>2</v>
      </c>
      <c r="H49" s="54">
        <v>2</v>
      </c>
      <c r="I49" s="56">
        <v>2</v>
      </c>
      <c r="J49" s="56">
        <v>2</v>
      </c>
      <c r="K49" s="56">
        <v>2</v>
      </c>
      <c r="L49" s="57">
        <v>0.20993916504129689</v>
      </c>
      <c r="M49" s="57">
        <v>0.46152249559919822</v>
      </c>
      <c r="N49" s="57">
        <v>0.90824014579243806</v>
      </c>
      <c r="O49" s="14">
        <v>0.6350006350009525</v>
      </c>
      <c r="P49" s="14">
        <v>0.51847584736521268</v>
      </c>
      <c r="Q49" s="14">
        <v>0.48336824452283178</v>
      </c>
      <c r="R49" s="14">
        <v>0.54232614454664041</v>
      </c>
      <c r="S49" s="14">
        <v>0.44721359549995793</v>
      </c>
      <c r="T49" s="14">
        <v>0.38669459561826541</v>
      </c>
      <c r="U49" s="14">
        <v>0.54772255750516607</v>
      </c>
      <c r="V49" s="14">
        <v>0.43643578047198478</v>
      </c>
      <c r="W49" s="14">
        <v>0.44721359549995793</v>
      </c>
      <c r="X49" s="15">
        <v>0.44721359549995793</v>
      </c>
      <c r="Y49" s="14">
        <v>0.44721359549995793</v>
      </c>
      <c r="Z49" s="14">
        <v>0.35355339059327373</v>
      </c>
      <c r="AA49" s="14">
        <v>0.44721359549995793</v>
      </c>
      <c r="AB49" s="14">
        <v>0.44721359549995793</v>
      </c>
      <c r="AC49" s="14">
        <v>0.44721359549995793</v>
      </c>
      <c r="AD49" s="16">
        <v>0.50507627227610541</v>
      </c>
    </row>
    <row r="50" spans="1:30" x14ac:dyDescent="0.3">
      <c r="A50" s="198"/>
      <c r="B50" s="198"/>
      <c r="C50" s="201"/>
      <c r="D50" s="51" t="s">
        <v>37</v>
      </c>
      <c r="E50" s="80">
        <v>310006</v>
      </c>
      <c r="F50" s="53" t="s">
        <v>58</v>
      </c>
      <c r="G50" s="53" t="s">
        <v>42</v>
      </c>
      <c r="H50" s="54" t="s">
        <v>42</v>
      </c>
      <c r="I50" s="56">
        <v>5</v>
      </c>
      <c r="J50" s="56">
        <v>5</v>
      </c>
      <c r="K50" s="56">
        <v>5</v>
      </c>
      <c r="L50" s="57">
        <v>0.17860542914583605</v>
      </c>
      <c r="M50" s="57">
        <v>0.39449863500904742</v>
      </c>
      <c r="N50" s="57">
        <v>0.77580052368832542</v>
      </c>
      <c r="O50" s="14">
        <v>0.25400025400038101</v>
      </c>
      <c r="P50" s="14">
        <v>0.31108550841912758</v>
      </c>
      <c r="Q50" s="14">
        <v>0.38669459561826541</v>
      </c>
      <c r="R50" s="14">
        <v>0.32539568672798425</v>
      </c>
      <c r="S50" s="14">
        <v>0.44721359549995793</v>
      </c>
      <c r="T50" s="14">
        <v>0.38669459561826541</v>
      </c>
      <c r="U50" s="14">
        <v>0.36514837167011072</v>
      </c>
      <c r="V50" s="14">
        <v>0.3273268353539886</v>
      </c>
      <c r="W50" s="14">
        <v>0.44721359549995793</v>
      </c>
      <c r="X50" s="15">
        <v>0.44721359549995793</v>
      </c>
      <c r="Y50" s="14">
        <v>0.44721359549995793</v>
      </c>
      <c r="Z50" s="14">
        <v>0.35355339059327373</v>
      </c>
      <c r="AA50" s="14">
        <v>0.44721359549995793</v>
      </c>
      <c r="AB50" s="14">
        <v>0.44721359549995793</v>
      </c>
      <c r="AC50" s="14">
        <v>0.44721359549995793</v>
      </c>
      <c r="AD50" s="16">
        <v>0.40406101782088427</v>
      </c>
    </row>
    <row r="51" spans="1:30" x14ac:dyDescent="0.3">
      <c r="A51" s="198"/>
      <c r="B51" s="198"/>
      <c r="C51" s="201"/>
      <c r="D51" s="58">
        <v>70000</v>
      </c>
      <c r="E51" s="76">
        <v>113568</v>
      </c>
      <c r="F51" s="53" t="s">
        <v>59</v>
      </c>
      <c r="G51" s="53">
        <v>3</v>
      </c>
      <c r="H51" s="54">
        <v>3</v>
      </c>
      <c r="I51" s="56">
        <v>3</v>
      </c>
      <c r="J51" s="56">
        <v>3</v>
      </c>
      <c r="K51" s="56">
        <v>3</v>
      </c>
      <c r="L51" s="57">
        <v>0.20343761674343341</v>
      </c>
      <c r="M51" s="57">
        <v>0.44809980591370535</v>
      </c>
      <c r="N51" s="57">
        <v>0.88833412823223601</v>
      </c>
      <c r="O51" s="14">
        <v>0.25400025400038101</v>
      </c>
      <c r="P51" s="14">
        <v>0.51847584736521268</v>
      </c>
      <c r="Q51" s="14">
        <v>0.38669459561826541</v>
      </c>
      <c r="R51" s="14">
        <v>0.54232614454664041</v>
      </c>
      <c r="S51" s="14">
        <v>0.44721359549995793</v>
      </c>
      <c r="T51" s="14">
        <v>0.48336824452283178</v>
      </c>
      <c r="U51" s="14">
        <v>0.36514837167011072</v>
      </c>
      <c r="V51" s="14">
        <v>0.3273268353539886</v>
      </c>
      <c r="W51" s="14">
        <v>0.44721359549995793</v>
      </c>
      <c r="X51" s="15">
        <v>0.44721359549995793</v>
      </c>
      <c r="Y51" s="14">
        <v>0.44721359549995793</v>
      </c>
      <c r="Z51" s="14">
        <v>0.35355339059327373</v>
      </c>
      <c r="AA51" s="14">
        <v>0.44721359549995793</v>
      </c>
      <c r="AB51" s="14">
        <v>0.44721359549995793</v>
      </c>
      <c r="AC51" s="14">
        <v>0.44721359549995793</v>
      </c>
      <c r="AD51" s="16">
        <v>0.40406101782088427</v>
      </c>
    </row>
    <row r="52" spans="1:30" ht="15" thickBot="1" x14ac:dyDescent="0.35">
      <c r="A52" s="199"/>
      <c r="B52" s="199"/>
      <c r="C52" s="202"/>
      <c r="D52" s="81"/>
      <c r="E52" s="82">
        <v>113507</v>
      </c>
      <c r="F52" s="61" t="s">
        <v>60</v>
      </c>
      <c r="G52" s="61">
        <v>4</v>
      </c>
      <c r="H52" s="62">
        <v>4</v>
      </c>
      <c r="I52" s="64">
        <v>4</v>
      </c>
      <c r="J52" s="64">
        <v>4</v>
      </c>
      <c r="K52" s="64">
        <v>4</v>
      </c>
      <c r="L52" s="65">
        <v>0.18597353596958174</v>
      </c>
      <c r="M52" s="65">
        <v>0.41159419525506752</v>
      </c>
      <c r="N52" s="65">
        <v>0.77726030789848588</v>
      </c>
      <c r="O52" s="17">
        <v>0.25400025400038101</v>
      </c>
      <c r="P52" s="17">
        <v>0.31108550841912758</v>
      </c>
      <c r="Q52" s="17">
        <v>0.48336824452283178</v>
      </c>
      <c r="R52" s="17">
        <v>0.10846522890932808</v>
      </c>
      <c r="S52" s="17">
        <v>0.44721359549995793</v>
      </c>
      <c r="T52" s="17">
        <v>0.48336824452283178</v>
      </c>
      <c r="U52" s="17">
        <v>0.36514837167011072</v>
      </c>
      <c r="V52" s="17">
        <v>0.54554472558998102</v>
      </c>
      <c r="W52" s="17">
        <v>0.44721359549995793</v>
      </c>
      <c r="X52" s="18">
        <v>0.44721359549995793</v>
      </c>
      <c r="Y52" s="17">
        <v>0.44721359549995793</v>
      </c>
      <c r="Z52" s="17">
        <v>0.35355339059327373</v>
      </c>
      <c r="AA52" s="17">
        <v>0.44721359549995793</v>
      </c>
      <c r="AB52" s="17">
        <v>0.44721359549995793</v>
      </c>
      <c r="AC52" s="17">
        <v>0.44721359549995793</v>
      </c>
      <c r="AD52" s="19">
        <v>0.40406101782088427</v>
      </c>
    </row>
    <row r="53" spans="1:30" x14ac:dyDescent="0.3">
      <c r="A53" s="197">
        <v>12</v>
      </c>
      <c r="B53" s="197" t="s">
        <v>54</v>
      </c>
      <c r="C53" s="200">
        <v>70</v>
      </c>
      <c r="D53" s="44" t="s">
        <v>66</v>
      </c>
      <c r="E53" s="79">
        <v>114305</v>
      </c>
      <c r="F53" s="46" t="s">
        <v>56</v>
      </c>
      <c r="G53" s="46">
        <v>1</v>
      </c>
      <c r="H53" s="47">
        <v>1</v>
      </c>
      <c r="I53" s="49">
        <v>1</v>
      </c>
      <c r="J53" s="49">
        <v>1</v>
      </c>
      <c r="K53" s="49">
        <v>1</v>
      </c>
      <c r="L53" s="50">
        <v>0.23151010969938521</v>
      </c>
      <c r="M53" s="50">
        <v>0.50503481333179123</v>
      </c>
      <c r="N53" s="50">
        <v>1</v>
      </c>
      <c r="O53" s="11">
        <v>0.6350006350009525</v>
      </c>
      <c r="P53" s="11">
        <v>0.51847584736521268</v>
      </c>
      <c r="Q53" s="11">
        <v>0.48336824452283178</v>
      </c>
      <c r="R53" s="11">
        <v>0.54232614454664041</v>
      </c>
      <c r="S53" s="11">
        <v>0.44721359549995793</v>
      </c>
      <c r="T53" s="11">
        <v>0.46423834544262971</v>
      </c>
      <c r="U53" s="11">
        <v>0.54772255750516607</v>
      </c>
      <c r="V53" s="11">
        <v>0.54554472558998102</v>
      </c>
      <c r="W53" s="11">
        <v>0.44721359549995793</v>
      </c>
      <c r="X53" s="27">
        <v>0.53916386601719202</v>
      </c>
      <c r="Y53" s="11">
        <v>0.44721359549995793</v>
      </c>
      <c r="Z53" s="11">
        <v>0.70710678118654746</v>
      </c>
      <c r="AA53" s="11">
        <v>0.44721359549995793</v>
      </c>
      <c r="AB53" s="11">
        <v>0.44721359549995793</v>
      </c>
      <c r="AC53" s="11">
        <v>0.44721359549995793</v>
      </c>
      <c r="AD53" s="13">
        <v>0.50507627227610541</v>
      </c>
    </row>
    <row r="54" spans="1:30" x14ac:dyDescent="0.3">
      <c r="A54" s="198"/>
      <c r="B54" s="198"/>
      <c r="C54" s="201"/>
      <c r="D54" s="51" t="s">
        <v>37</v>
      </c>
      <c r="E54" s="80">
        <v>114202</v>
      </c>
      <c r="F54" s="53" t="s">
        <v>57</v>
      </c>
      <c r="G54" s="53">
        <v>2</v>
      </c>
      <c r="H54" s="54">
        <v>3</v>
      </c>
      <c r="I54" s="56">
        <v>3</v>
      </c>
      <c r="J54" s="56">
        <v>3</v>
      </c>
      <c r="K54" s="56">
        <v>3</v>
      </c>
      <c r="L54" s="57">
        <v>0.20910051215348929</v>
      </c>
      <c r="M54" s="57">
        <v>0.45641148277340482</v>
      </c>
      <c r="N54" s="57">
        <v>0.84702725728438932</v>
      </c>
      <c r="O54" s="14">
        <v>0.6350006350009525</v>
      </c>
      <c r="P54" s="14">
        <v>0.51847584736521268</v>
      </c>
      <c r="Q54" s="14">
        <v>0.48336824452283178</v>
      </c>
      <c r="R54" s="14">
        <v>0.54232614454664041</v>
      </c>
      <c r="S54" s="14">
        <v>0.44721359549995793</v>
      </c>
      <c r="T54" s="14">
        <v>0.37139067635410372</v>
      </c>
      <c r="U54" s="14">
        <v>0.54772255750516607</v>
      </c>
      <c r="V54" s="14">
        <v>0.43643578047198478</v>
      </c>
      <c r="W54" s="14">
        <v>0.44721359549995793</v>
      </c>
      <c r="X54" s="15">
        <v>0.43133109281375365</v>
      </c>
      <c r="Y54" s="14">
        <v>0.44721359549995793</v>
      </c>
      <c r="Z54" s="14">
        <v>0.35355339059327373</v>
      </c>
      <c r="AA54" s="14">
        <v>0.44721359549995793</v>
      </c>
      <c r="AB54" s="14">
        <v>0.44721359549995793</v>
      </c>
      <c r="AC54" s="14">
        <v>0.44721359549995793</v>
      </c>
      <c r="AD54" s="16">
        <v>0.50507627227610541</v>
      </c>
    </row>
    <row r="55" spans="1:30" x14ac:dyDescent="0.3">
      <c r="A55" s="198"/>
      <c r="B55" s="198"/>
      <c r="C55" s="201"/>
      <c r="D55" s="83">
        <v>12500</v>
      </c>
      <c r="E55" s="80">
        <v>310006</v>
      </c>
      <c r="F55" s="53" t="s">
        <v>58</v>
      </c>
      <c r="G55" s="53">
        <v>3</v>
      </c>
      <c r="H55" s="54">
        <v>4</v>
      </c>
      <c r="I55" s="56">
        <v>4</v>
      </c>
      <c r="J55" s="56">
        <v>4</v>
      </c>
      <c r="K55" s="56">
        <v>4</v>
      </c>
      <c r="L55" s="57">
        <v>0.18258903036292237</v>
      </c>
      <c r="M55" s="57">
        <v>0.4001332634646616</v>
      </c>
      <c r="N55" s="57">
        <v>0.75712844351183661</v>
      </c>
      <c r="O55" s="14">
        <v>0.25400025400038101</v>
      </c>
      <c r="P55" s="14">
        <v>0.31108550841912758</v>
      </c>
      <c r="Q55" s="14">
        <v>0.38669459561826541</v>
      </c>
      <c r="R55" s="14">
        <v>0.32539568672798425</v>
      </c>
      <c r="S55" s="14">
        <v>0.44721359549995793</v>
      </c>
      <c r="T55" s="14">
        <v>0.46423834544262971</v>
      </c>
      <c r="U55" s="14">
        <v>0.36514837167011072</v>
      </c>
      <c r="V55" s="14">
        <v>0.3273268353539886</v>
      </c>
      <c r="W55" s="14">
        <v>0.44721359549995793</v>
      </c>
      <c r="X55" s="20">
        <v>0.43133109281375365</v>
      </c>
      <c r="Y55" s="14">
        <v>0.44721359549995793</v>
      </c>
      <c r="Z55" s="14">
        <v>0.35355339059327373</v>
      </c>
      <c r="AA55" s="14">
        <v>0.44721359549995793</v>
      </c>
      <c r="AB55" s="14">
        <v>0.44721359549995793</v>
      </c>
      <c r="AC55" s="14">
        <v>0.44721359549995793</v>
      </c>
      <c r="AD55" s="16">
        <v>0.40406101782088427</v>
      </c>
    </row>
    <row r="56" spans="1:30" x14ac:dyDescent="0.3">
      <c r="A56" s="198"/>
      <c r="B56" s="198"/>
      <c r="C56" s="201"/>
      <c r="D56" s="195"/>
      <c r="E56" s="76">
        <v>113568</v>
      </c>
      <c r="F56" s="53" t="s">
        <v>59</v>
      </c>
      <c r="G56" s="53">
        <v>4</v>
      </c>
      <c r="H56" s="54">
        <v>2</v>
      </c>
      <c r="I56" s="56">
        <v>2</v>
      </c>
      <c r="J56" s="56">
        <v>2</v>
      </c>
      <c r="K56" s="56">
        <v>2</v>
      </c>
      <c r="L56" s="57">
        <v>0.21290347334296844</v>
      </c>
      <c r="M56" s="57">
        <v>0.46522144478661948</v>
      </c>
      <c r="N56" s="57">
        <v>0.89536661139771256</v>
      </c>
      <c r="O56" s="14">
        <v>0.25400025400038101</v>
      </c>
      <c r="P56" s="14">
        <v>0.51847584736521268</v>
      </c>
      <c r="Q56" s="14">
        <v>0.38669459561826541</v>
      </c>
      <c r="R56" s="14">
        <v>0.54232614454664041</v>
      </c>
      <c r="S56" s="14">
        <v>0.44721359549995793</v>
      </c>
      <c r="T56" s="14">
        <v>0.46423834544262971</v>
      </c>
      <c r="U56" s="14">
        <v>0.36514837167011072</v>
      </c>
      <c r="V56" s="14">
        <v>0.3273268353539886</v>
      </c>
      <c r="W56" s="14">
        <v>0.44721359549995793</v>
      </c>
      <c r="X56" s="15">
        <v>0.53916386601719202</v>
      </c>
      <c r="Y56" s="14">
        <v>0.44721359549995793</v>
      </c>
      <c r="Z56" s="14">
        <v>0.35355339059327373</v>
      </c>
      <c r="AA56" s="14">
        <v>0.44721359549995793</v>
      </c>
      <c r="AB56" s="14">
        <v>0.44721359549995793</v>
      </c>
      <c r="AC56" s="14">
        <v>0.44721359549995793</v>
      </c>
      <c r="AD56" s="16">
        <v>0.40406101782088427</v>
      </c>
    </row>
    <row r="57" spans="1:30" ht="15" thickBot="1" x14ac:dyDescent="0.35">
      <c r="A57" s="199"/>
      <c r="B57" s="199"/>
      <c r="C57" s="202"/>
      <c r="D57" s="196"/>
      <c r="E57" s="82">
        <v>113507</v>
      </c>
      <c r="F57" s="61" t="s">
        <v>60</v>
      </c>
      <c r="G57" s="61">
        <v>5</v>
      </c>
      <c r="H57" s="62" t="s">
        <v>42</v>
      </c>
      <c r="I57" s="64">
        <v>5</v>
      </c>
      <c r="J57" s="64">
        <v>5</v>
      </c>
      <c r="K57" s="64">
        <v>5</v>
      </c>
      <c r="L57" s="65">
        <v>0.16389687444123294</v>
      </c>
      <c r="M57" s="65">
        <v>0.36068949005699269</v>
      </c>
      <c r="N57" s="65">
        <v>0.59312695528043502</v>
      </c>
      <c r="O57" s="17">
        <v>0.25400025400038101</v>
      </c>
      <c r="P57" s="17">
        <v>0.31108550841912758</v>
      </c>
      <c r="Q57" s="17">
        <v>0.48336824452283178</v>
      </c>
      <c r="R57" s="17">
        <v>0.10846522890932808</v>
      </c>
      <c r="S57" s="17">
        <v>0.44721359549995793</v>
      </c>
      <c r="T57" s="17">
        <v>0.46423834544262971</v>
      </c>
      <c r="U57" s="17">
        <v>0.36514837167011072</v>
      </c>
      <c r="V57" s="17">
        <v>0.54554472558998102</v>
      </c>
      <c r="W57" s="17">
        <v>0.44721359549995793</v>
      </c>
      <c r="X57" s="18">
        <v>0.21566554640687682</v>
      </c>
      <c r="Y57" s="17">
        <v>0.44721359549995793</v>
      </c>
      <c r="Z57" s="17">
        <v>0.35355339059327373</v>
      </c>
      <c r="AA57" s="17">
        <v>0.44721359549995793</v>
      </c>
      <c r="AB57" s="17">
        <v>0.44721359549995793</v>
      </c>
      <c r="AC57" s="17">
        <v>0.44721359549995793</v>
      </c>
      <c r="AD57" s="19">
        <v>0.40406101782088427</v>
      </c>
    </row>
    <row r="58" spans="1:30" x14ac:dyDescent="0.3">
      <c r="A58" s="197">
        <v>13</v>
      </c>
      <c r="B58" s="197" t="s">
        <v>54</v>
      </c>
      <c r="C58" s="200">
        <v>80</v>
      </c>
      <c r="D58" s="44" t="s">
        <v>67</v>
      </c>
      <c r="E58" s="79">
        <v>114305</v>
      </c>
      <c r="F58" s="46" t="s">
        <v>56</v>
      </c>
      <c r="G58" s="46">
        <v>1</v>
      </c>
      <c r="H58" s="47">
        <v>1</v>
      </c>
      <c r="I58" s="49">
        <v>1</v>
      </c>
      <c r="J58" s="49">
        <v>1</v>
      </c>
      <c r="K58" s="66">
        <v>1</v>
      </c>
      <c r="L58" s="50">
        <v>0.23735131676010446</v>
      </c>
      <c r="M58" s="50">
        <v>0.51388234829349688</v>
      </c>
      <c r="N58" s="50">
        <v>1</v>
      </c>
      <c r="O58" s="11">
        <v>0.6350006350009525</v>
      </c>
      <c r="P58" s="11">
        <v>0.51847584736521268</v>
      </c>
      <c r="Q58" s="11">
        <v>0.48336824452283178</v>
      </c>
      <c r="R58" s="11">
        <v>0.54232614454664041</v>
      </c>
      <c r="S58" s="11">
        <v>0.44721359549995793</v>
      </c>
      <c r="T58" s="11">
        <v>0.46423834544262971</v>
      </c>
      <c r="U58" s="11">
        <v>0.54772255750516607</v>
      </c>
      <c r="V58" s="11">
        <v>0.54554472558998102</v>
      </c>
      <c r="W58" s="11">
        <v>0.44721359549995793</v>
      </c>
      <c r="X58" s="27">
        <v>0.58123819371909646</v>
      </c>
      <c r="Y58" s="11">
        <v>0.44721359549995793</v>
      </c>
      <c r="Z58" s="11">
        <v>0.70710678118654746</v>
      </c>
      <c r="AA58" s="11">
        <v>0.44721359549995793</v>
      </c>
      <c r="AB58" s="11">
        <v>0.44721359549995793</v>
      </c>
      <c r="AC58" s="11">
        <v>0.44721359549995793</v>
      </c>
      <c r="AD58" s="13">
        <v>0.50507627227610541</v>
      </c>
    </row>
    <row r="59" spans="1:30" x14ac:dyDescent="0.3">
      <c r="A59" s="198"/>
      <c r="B59" s="198"/>
      <c r="C59" s="201"/>
      <c r="D59" s="51" t="s">
        <v>37</v>
      </c>
      <c r="E59" s="80">
        <v>114202</v>
      </c>
      <c r="F59" s="53" t="s">
        <v>57</v>
      </c>
      <c r="G59" s="53">
        <v>2</v>
      </c>
      <c r="H59" s="54">
        <v>3</v>
      </c>
      <c r="I59" s="56">
        <v>3</v>
      </c>
      <c r="J59" s="56">
        <v>3</v>
      </c>
      <c r="K59" s="55">
        <v>4</v>
      </c>
      <c r="L59" s="57">
        <v>0.19040864955918771</v>
      </c>
      <c r="M59" s="57">
        <v>0.41459960071076107</v>
      </c>
      <c r="N59" s="57">
        <v>0.63533199805866991</v>
      </c>
      <c r="O59" s="14">
        <v>0.6350006350009525</v>
      </c>
      <c r="P59" s="14">
        <v>0.51847584736521268</v>
      </c>
      <c r="Q59" s="14">
        <v>0.48336824452283178</v>
      </c>
      <c r="R59" s="14">
        <v>0.54232614454664041</v>
      </c>
      <c r="S59" s="14">
        <v>0.44721359549995793</v>
      </c>
      <c r="T59" s="14">
        <v>0.37139067635410372</v>
      </c>
      <c r="U59" s="14">
        <v>0.54772255750516607</v>
      </c>
      <c r="V59" s="14">
        <v>0.43643578047198478</v>
      </c>
      <c r="W59" s="14">
        <v>0.44721359549995793</v>
      </c>
      <c r="X59" s="15">
        <v>0.23249527748763857</v>
      </c>
      <c r="Y59" s="14">
        <v>0.44721359549995793</v>
      </c>
      <c r="Z59" s="14">
        <v>0.35355339059327373</v>
      </c>
      <c r="AA59" s="14">
        <v>0.44721359549995793</v>
      </c>
      <c r="AB59" s="14">
        <v>0.44721359549995793</v>
      </c>
      <c r="AC59" s="14">
        <v>0.44721359549995793</v>
      </c>
      <c r="AD59" s="16">
        <v>0.50507627227610541</v>
      </c>
    </row>
    <row r="60" spans="1:30" x14ac:dyDescent="0.3">
      <c r="A60" s="198"/>
      <c r="B60" s="198"/>
      <c r="C60" s="201"/>
      <c r="D60" s="58">
        <v>12500</v>
      </c>
      <c r="E60" s="80">
        <v>310006</v>
      </c>
      <c r="F60" s="53" t="s">
        <v>58</v>
      </c>
      <c r="G60" s="53">
        <v>3</v>
      </c>
      <c r="H60" s="54">
        <v>4</v>
      </c>
      <c r="I60" s="56">
        <v>4</v>
      </c>
      <c r="J60" s="56">
        <v>4</v>
      </c>
      <c r="K60" s="55">
        <v>3</v>
      </c>
      <c r="L60" s="57">
        <v>0.18726199601149776</v>
      </c>
      <c r="M60" s="57">
        <v>0.40721129143402612</v>
      </c>
      <c r="N60" s="57">
        <v>0.75952945060459665</v>
      </c>
      <c r="O60" s="14">
        <v>0.25400025400038101</v>
      </c>
      <c r="P60" s="14">
        <v>0.31108550841912758</v>
      </c>
      <c r="Q60" s="14">
        <v>0.38669459561826541</v>
      </c>
      <c r="R60" s="14">
        <v>0.32539568672798425</v>
      </c>
      <c r="S60" s="14">
        <v>0.44721359549995793</v>
      </c>
      <c r="T60" s="14">
        <v>0.46423834544262971</v>
      </c>
      <c r="U60" s="14">
        <v>0.36514837167011072</v>
      </c>
      <c r="V60" s="14">
        <v>0.3273268353539886</v>
      </c>
      <c r="W60" s="14">
        <v>0.44721359549995793</v>
      </c>
      <c r="X60" s="20">
        <v>0.46499055497527714</v>
      </c>
      <c r="Y60" s="14">
        <v>0.44721359549995793</v>
      </c>
      <c r="Z60" s="14">
        <v>0.35355339059327373</v>
      </c>
      <c r="AA60" s="14">
        <v>0.44721359549995793</v>
      </c>
      <c r="AB60" s="14">
        <v>0.44721359549995793</v>
      </c>
      <c r="AC60" s="14">
        <v>0.44721359549995793</v>
      </c>
      <c r="AD60" s="16">
        <v>0.40406101782088427</v>
      </c>
    </row>
    <row r="61" spans="1:30" x14ac:dyDescent="0.3">
      <c r="A61" s="198"/>
      <c r="B61" s="198"/>
      <c r="C61" s="201"/>
      <c r="D61" s="195"/>
      <c r="E61" s="76">
        <v>113568</v>
      </c>
      <c r="F61" s="53" t="s">
        <v>59</v>
      </c>
      <c r="G61" s="53">
        <v>4</v>
      </c>
      <c r="H61" s="54">
        <v>2</v>
      </c>
      <c r="I61" s="56">
        <v>2</v>
      </c>
      <c r="J61" s="56">
        <v>2</v>
      </c>
      <c r="K61" s="59">
        <v>2</v>
      </c>
      <c r="L61" s="57">
        <v>0.21874468040368769</v>
      </c>
      <c r="M61" s="57">
        <v>0.47406897974832513</v>
      </c>
      <c r="N61" s="57">
        <v>0.89871003322843868</v>
      </c>
      <c r="O61" s="14">
        <v>0.25400025400038101</v>
      </c>
      <c r="P61" s="14">
        <v>0.51847584736521268</v>
      </c>
      <c r="Q61" s="14">
        <v>0.38669459561826541</v>
      </c>
      <c r="R61" s="14">
        <v>0.54232614454664041</v>
      </c>
      <c r="S61" s="14">
        <v>0.44721359549995793</v>
      </c>
      <c r="T61" s="14">
        <v>0.46423834544262971</v>
      </c>
      <c r="U61" s="14">
        <v>0.36514837167011072</v>
      </c>
      <c r="V61" s="14">
        <v>0.3273268353539886</v>
      </c>
      <c r="W61" s="14">
        <v>0.44721359549995793</v>
      </c>
      <c r="X61" s="15">
        <v>0.58123819371909646</v>
      </c>
      <c r="Y61" s="14">
        <v>0.44721359549995793</v>
      </c>
      <c r="Z61" s="14">
        <v>0.35355339059327373</v>
      </c>
      <c r="AA61" s="14">
        <v>0.44721359549995793</v>
      </c>
      <c r="AB61" s="14">
        <v>0.44721359549995793</v>
      </c>
      <c r="AC61" s="14">
        <v>0.44721359549995793</v>
      </c>
      <c r="AD61" s="16">
        <v>0.40406101782088427</v>
      </c>
    </row>
    <row r="62" spans="1:30" ht="15" thickBot="1" x14ac:dyDescent="0.35">
      <c r="A62" s="199"/>
      <c r="B62" s="199"/>
      <c r="C62" s="202"/>
      <c r="D62" s="196"/>
      <c r="E62" s="82">
        <v>113507</v>
      </c>
      <c r="F62" s="61" t="s">
        <v>60</v>
      </c>
      <c r="G62" s="61">
        <v>5</v>
      </c>
      <c r="H62" s="62" t="s">
        <v>42</v>
      </c>
      <c r="I62" s="64">
        <v>5</v>
      </c>
      <c r="J62" s="64">
        <v>5</v>
      </c>
      <c r="K62" s="63">
        <v>5</v>
      </c>
      <c r="L62" s="65">
        <v>0.16623335726552063</v>
      </c>
      <c r="M62" s="65">
        <v>0.36422850404167495</v>
      </c>
      <c r="N62" s="65">
        <v>0.58248335391775763</v>
      </c>
      <c r="O62" s="17">
        <v>0.25400025400038101</v>
      </c>
      <c r="P62" s="17">
        <v>0.31108550841912758</v>
      </c>
      <c r="Q62" s="17">
        <v>0.48336824452283178</v>
      </c>
      <c r="R62" s="17">
        <v>0.10846522890932808</v>
      </c>
      <c r="S62" s="17">
        <v>0.44721359549995793</v>
      </c>
      <c r="T62" s="17">
        <v>0.46423834544262971</v>
      </c>
      <c r="U62" s="17">
        <v>0.36514837167011072</v>
      </c>
      <c r="V62" s="17">
        <v>0.54554472558998102</v>
      </c>
      <c r="W62" s="17">
        <v>0.44721359549995793</v>
      </c>
      <c r="X62" s="28">
        <v>0.23249527748763857</v>
      </c>
      <c r="Y62" s="17">
        <v>0.44721359549995793</v>
      </c>
      <c r="Z62" s="17">
        <v>0.35355339059327373</v>
      </c>
      <c r="AA62" s="17">
        <v>0.44721359549995793</v>
      </c>
      <c r="AB62" s="17">
        <v>0.44721359549995793</v>
      </c>
      <c r="AC62" s="17">
        <v>0.44721359549995793</v>
      </c>
      <c r="AD62" s="19">
        <v>0.40406101782088427</v>
      </c>
    </row>
    <row r="63" spans="1:30" x14ac:dyDescent="0.3">
      <c r="A63" s="197">
        <v>14</v>
      </c>
      <c r="B63" s="197" t="s">
        <v>54</v>
      </c>
      <c r="C63" s="200">
        <v>90</v>
      </c>
      <c r="D63" s="44" t="s">
        <v>68</v>
      </c>
      <c r="E63" s="79">
        <v>114305</v>
      </c>
      <c r="F63" s="46" t="s">
        <v>56</v>
      </c>
      <c r="G63" s="46">
        <v>1</v>
      </c>
      <c r="H63" s="47">
        <v>1</v>
      </c>
      <c r="I63" s="49">
        <v>1</v>
      </c>
      <c r="J63" s="49">
        <v>1</v>
      </c>
      <c r="K63" s="66">
        <v>1</v>
      </c>
      <c r="L63" s="50">
        <v>0.24078732091346872</v>
      </c>
      <c r="M63" s="50">
        <v>0.52010863698955168</v>
      </c>
      <c r="N63" s="50">
        <v>1</v>
      </c>
      <c r="O63" s="11">
        <v>0.6350006350009525</v>
      </c>
      <c r="P63" s="11">
        <v>0.51847584736521268</v>
      </c>
      <c r="Q63" s="11">
        <v>0.48336824452283178</v>
      </c>
      <c r="R63" s="11">
        <v>0.54232614454664041</v>
      </c>
      <c r="S63" s="11">
        <v>0.44721359549995793</v>
      </c>
      <c r="T63" s="11">
        <v>0.46423834544262971</v>
      </c>
      <c r="U63" s="11">
        <v>0.54772255750516607</v>
      </c>
      <c r="V63" s="11">
        <v>0.54554472558998102</v>
      </c>
      <c r="W63" s="11">
        <v>0.44721359549995793</v>
      </c>
      <c r="X63" s="27">
        <v>0.61084722178152606</v>
      </c>
      <c r="Y63" s="11">
        <v>0.44721359549995793</v>
      </c>
      <c r="Z63" s="11">
        <v>0.70710678118654746</v>
      </c>
      <c r="AA63" s="11">
        <v>0.44721359549995793</v>
      </c>
      <c r="AB63" s="11">
        <v>0.44721359549995793</v>
      </c>
      <c r="AC63" s="11">
        <v>0.44721359549995793</v>
      </c>
      <c r="AD63" s="13">
        <v>0.50507627227610541</v>
      </c>
    </row>
    <row r="64" spans="1:30" x14ac:dyDescent="0.3">
      <c r="A64" s="198"/>
      <c r="B64" s="198"/>
      <c r="C64" s="201"/>
      <c r="D64" s="51" t="s">
        <v>37</v>
      </c>
      <c r="E64" s="80">
        <v>114202</v>
      </c>
      <c r="F64" s="53" t="s">
        <v>57</v>
      </c>
      <c r="G64" s="53">
        <v>2</v>
      </c>
      <c r="H64" s="54">
        <v>3</v>
      </c>
      <c r="I64" s="56">
        <v>3</v>
      </c>
      <c r="J64" s="56">
        <v>3</v>
      </c>
      <c r="K64" s="55">
        <v>4</v>
      </c>
      <c r="L64" s="57">
        <v>0.19178305122053341</v>
      </c>
      <c r="M64" s="57">
        <v>0.41709011618918296</v>
      </c>
      <c r="N64" s="57">
        <v>0.62591000535399555</v>
      </c>
      <c r="O64" s="14">
        <v>0.6350006350009525</v>
      </c>
      <c r="P64" s="14">
        <v>0.51847584736521268</v>
      </c>
      <c r="Q64" s="14">
        <v>0.48336824452283178</v>
      </c>
      <c r="R64" s="14">
        <v>0.54232614454664041</v>
      </c>
      <c r="S64" s="14">
        <v>0.44721359549995793</v>
      </c>
      <c r="T64" s="14">
        <v>0.37139067635410372</v>
      </c>
      <c r="U64" s="14">
        <v>0.54772255750516607</v>
      </c>
      <c r="V64" s="14">
        <v>0.43643578047198478</v>
      </c>
      <c r="W64" s="14">
        <v>0.44721359549995793</v>
      </c>
      <c r="X64" s="15">
        <v>0.24433888871261045</v>
      </c>
      <c r="Y64" s="14">
        <v>0.44721359549995793</v>
      </c>
      <c r="Z64" s="14">
        <v>0.35355339059327373</v>
      </c>
      <c r="AA64" s="14">
        <v>0.44721359549995793</v>
      </c>
      <c r="AB64" s="14">
        <v>0.44721359549995793</v>
      </c>
      <c r="AC64" s="14">
        <v>0.44721359549995793</v>
      </c>
      <c r="AD64" s="16">
        <v>0.50507627227610541</v>
      </c>
    </row>
    <row r="65" spans="1:30" x14ac:dyDescent="0.3">
      <c r="A65" s="198"/>
      <c r="B65" s="198"/>
      <c r="C65" s="201"/>
      <c r="D65" s="58">
        <v>12500</v>
      </c>
      <c r="E65" s="80">
        <v>310006</v>
      </c>
      <c r="F65" s="53" t="s">
        <v>58</v>
      </c>
      <c r="G65" s="53">
        <v>3</v>
      </c>
      <c r="H65" s="54">
        <v>4</v>
      </c>
      <c r="I65" s="56">
        <v>4</v>
      </c>
      <c r="J65" s="56">
        <v>4</v>
      </c>
      <c r="K65" s="55">
        <v>3</v>
      </c>
      <c r="L65" s="57">
        <v>0.17764118438207785</v>
      </c>
      <c r="M65" s="57">
        <v>0.38650210963565484</v>
      </c>
      <c r="N65" s="57">
        <v>0.66896861550735165</v>
      </c>
      <c r="O65" s="14">
        <v>0.25400025400038101</v>
      </c>
      <c r="P65" s="14">
        <v>0.31108550841912758</v>
      </c>
      <c r="Q65" s="14">
        <v>0.38669459561826541</v>
      </c>
      <c r="R65" s="14">
        <v>0.32539568672798425</v>
      </c>
      <c r="S65" s="14">
        <v>0.44721359549995793</v>
      </c>
      <c r="T65" s="14">
        <v>0.46423834544262971</v>
      </c>
      <c r="U65" s="14">
        <v>0.36514837167011072</v>
      </c>
      <c r="V65" s="14">
        <v>0.3273268353539886</v>
      </c>
      <c r="W65" s="14">
        <v>0.44721359549995793</v>
      </c>
      <c r="X65" s="15">
        <v>0.36650833306891567</v>
      </c>
      <c r="Y65" s="14">
        <v>0.44721359549995793</v>
      </c>
      <c r="Z65" s="14">
        <v>0.35355339059327373</v>
      </c>
      <c r="AA65" s="14">
        <v>0.44721359549995793</v>
      </c>
      <c r="AB65" s="14">
        <v>0.44721359549995793</v>
      </c>
      <c r="AC65" s="14">
        <v>0.44721359549995793</v>
      </c>
      <c r="AD65" s="16">
        <v>0.40406101782088427</v>
      </c>
    </row>
    <row r="66" spans="1:30" x14ac:dyDescent="0.3">
      <c r="A66" s="198"/>
      <c r="B66" s="198"/>
      <c r="C66" s="201"/>
      <c r="D66" s="195"/>
      <c r="E66" s="76">
        <v>113568</v>
      </c>
      <c r="F66" s="53" t="s">
        <v>59</v>
      </c>
      <c r="G66" s="53">
        <v>4</v>
      </c>
      <c r="H66" s="54">
        <v>2</v>
      </c>
      <c r="I66" s="56">
        <v>2</v>
      </c>
      <c r="J66" s="56">
        <v>2</v>
      </c>
      <c r="K66" s="59">
        <v>2</v>
      </c>
      <c r="L66" s="57">
        <v>0.22218068455705192</v>
      </c>
      <c r="M66" s="57">
        <v>0.48029526844437986</v>
      </c>
      <c r="N66" s="57">
        <v>0.90100674703006889</v>
      </c>
      <c r="O66" s="14">
        <v>0.25400025400038101</v>
      </c>
      <c r="P66" s="14">
        <v>0.51847584736521268</v>
      </c>
      <c r="Q66" s="14">
        <v>0.38669459561826541</v>
      </c>
      <c r="R66" s="14">
        <v>0.54232614454664041</v>
      </c>
      <c r="S66" s="14">
        <v>0.44721359549995793</v>
      </c>
      <c r="T66" s="14">
        <v>0.46423834544262971</v>
      </c>
      <c r="U66" s="14">
        <v>0.36514837167011072</v>
      </c>
      <c r="V66" s="14">
        <v>0.3273268353539886</v>
      </c>
      <c r="W66" s="14">
        <v>0.44721359549995793</v>
      </c>
      <c r="X66" s="15">
        <v>0.61084722178152606</v>
      </c>
      <c r="Y66" s="14">
        <v>0.44721359549995793</v>
      </c>
      <c r="Z66" s="14">
        <v>0.35355339059327373</v>
      </c>
      <c r="AA66" s="14">
        <v>0.44721359549995793</v>
      </c>
      <c r="AB66" s="14">
        <v>0.44721359549995793</v>
      </c>
      <c r="AC66" s="14">
        <v>0.44721359549995793</v>
      </c>
      <c r="AD66" s="16">
        <v>0.40406101782088427</v>
      </c>
    </row>
    <row r="67" spans="1:30" ht="15" thickBot="1" x14ac:dyDescent="0.35">
      <c r="A67" s="199"/>
      <c r="B67" s="199"/>
      <c r="C67" s="202"/>
      <c r="D67" s="196"/>
      <c r="E67" s="82">
        <v>113507</v>
      </c>
      <c r="F67" s="61" t="s">
        <v>60</v>
      </c>
      <c r="G67" s="61">
        <v>5</v>
      </c>
      <c r="H67" s="62" t="s">
        <v>42</v>
      </c>
      <c r="I67" s="64">
        <v>5</v>
      </c>
      <c r="J67" s="64">
        <v>5</v>
      </c>
      <c r="K67" s="63">
        <v>5</v>
      </c>
      <c r="L67" s="65">
        <v>0.16760775892686633</v>
      </c>
      <c r="M67" s="65">
        <v>0.36671901952009689</v>
      </c>
      <c r="N67" s="65">
        <v>0.57534071939728437</v>
      </c>
      <c r="O67" s="17">
        <v>0.25400025400038101</v>
      </c>
      <c r="P67" s="17">
        <v>0.31108550841912758</v>
      </c>
      <c r="Q67" s="17">
        <v>0.48336824452283178</v>
      </c>
      <c r="R67" s="17">
        <v>0.10846522890932808</v>
      </c>
      <c r="S67" s="17">
        <v>0.44721359549995793</v>
      </c>
      <c r="T67" s="17">
        <v>0.46423834544262971</v>
      </c>
      <c r="U67" s="17">
        <v>0.36514837167011072</v>
      </c>
      <c r="V67" s="17">
        <v>0.54554472558998102</v>
      </c>
      <c r="W67" s="17">
        <v>0.44721359549995793</v>
      </c>
      <c r="X67" s="18">
        <v>0.24433888871261045</v>
      </c>
      <c r="Y67" s="17">
        <v>0.44721359549995793</v>
      </c>
      <c r="Z67" s="17">
        <v>0.35355339059327373</v>
      </c>
      <c r="AA67" s="17">
        <v>0.44721359549995793</v>
      </c>
      <c r="AB67" s="17">
        <v>0.44721359549995793</v>
      </c>
      <c r="AC67" s="17">
        <v>0.44721359549995793</v>
      </c>
      <c r="AD67" s="19">
        <v>0.40406101782088427</v>
      </c>
    </row>
    <row r="68" spans="1:30" x14ac:dyDescent="0.3">
      <c r="A68" s="197">
        <v>15</v>
      </c>
      <c r="B68" s="197" t="s">
        <v>54</v>
      </c>
      <c r="C68" s="200">
        <v>100</v>
      </c>
      <c r="D68" s="44" t="s">
        <v>69</v>
      </c>
      <c r="E68" s="79">
        <v>114305</v>
      </c>
      <c r="F68" s="46" t="s">
        <v>56</v>
      </c>
      <c r="G68" s="46">
        <v>1</v>
      </c>
      <c r="H68" s="47">
        <v>1</v>
      </c>
      <c r="I68" s="49">
        <v>1</v>
      </c>
      <c r="J68" s="49">
        <v>1</v>
      </c>
      <c r="K68" s="66">
        <v>1</v>
      </c>
      <c r="L68" s="50">
        <v>0.24078732091346872</v>
      </c>
      <c r="M68" s="50">
        <v>0.52010863698955168</v>
      </c>
      <c r="N68" s="50">
        <v>1</v>
      </c>
      <c r="O68" s="11">
        <v>0.6350006350009525</v>
      </c>
      <c r="P68" s="11">
        <v>0.51847584736521268</v>
      </c>
      <c r="Q68" s="11">
        <v>0.48336824452283178</v>
      </c>
      <c r="R68" s="11">
        <v>0.54232614454664041</v>
      </c>
      <c r="S68" s="11">
        <v>0.44721359549995793</v>
      </c>
      <c r="T68" s="11">
        <v>0.46423834544262971</v>
      </c>
      <c r="U68" s="11">
        <v>0.54772255750516607</v>
      </c>
      <c r="V68" s="11">
        <v>0.54554472558998102</v>
      </c>
      <c r="W68" s="11">
        <v>0.44721359549995793</v>
      </c>
      <c r="X68" s="27">
        <v>0.61084722178152606</v>
      </c>
      <c r="Y68" s="11">
        <v>0.44721359549995793</v>
      </c>
      <c r="Z68" s="11">
        <v>0.70710678118654746</v>
      </c>
      <c r="AA68" s="11">
        <v>0.44721359549995793</v>
      </c>
      <c r="AB68" s="11">
        <v>0.44721359549995793</v>
      </c>
      <c r="AC68" s="11">
        <v>0.44721359549995793</v>
      </c>
      <c r="AD68" s="13">
        <v>0.50507627227610541</v>
      </c>
    </row>
    <row r="69" spans="1:30" x14ac:dyDescent="0.3">
      <c r="A69" s="198"/>
      <c r="B69" s="198"/>
      <c r="C69" s="201"/>
      <c r="D69" s="51" t="s">
        <v>37</v>
      </c>
      <c r="E69" s="80">
        <v>114202</v>
      </c>
      <c r="F69" s="53" t="s">
        <v>57</v>
      </c>
      <c r="G69" s="53">
        <v>2</v>
      </c>
      <c r="H69" s="54">
        <v>3</v>
      </c>
      <c r="I69" s="56">
        <v>3</v>
      </c>
      <c r="J69" s="56">
        <v>3</v>
      </c>
      <c r="K69" s="55">
        <v>4</v>
      </c>
      <c r="L69" s="57">
        <v>0.19178305122053341</v>
      </c>
      <c r="M69" s="57">
        <v>0.41709011618918296</v>
      </c>
      <c r="N69" s="57">
        <v>0.62591000535399555</v>
      </c>
      <c r="O69" s="14">
        <v>0.6350006350009525</v>
      </c>
      <c r="P69" s="14">
        <v>0.51847584736521268</v>
      </c>
      <c r="Q69" s="14">
        <v>0.48336824452283178</v>
      </c>
      <c r="R69" s="14">
        <v>0.54232614454664041</v>
      </c>
      <c r="S69" s="14">
        <v>0.44721359549995793</v>
      </c>
      <c r="T69" s="14">
        <v>0.37139067635410372</v>
      </c>
      <c r="U69" s="14">
        <v>0.54772255750516607</v>
      </c>
      <c r="V69" s="14">
        <v>0.43643578047198478</v>
      </c>
      <c r="W69" s="14">
        <v>0.44721359549995793</v>
      </c>
      <c r="X69" s="15">
        <v>0.24433888871261045</v>
      </c>
      <c r="Y69" s="14">
        <v>0.44721359549995793</v>
      </c>
      <c r="Z69" s="14">
        <v>0.35355339059327373</v>
      </c>
      <c r="AA69" s="14">
        <v>0.44721359549995793</v>
      </c>
      <c r="AB69" s="14">
        <v>0.44721359549995793</v>
      </c>
      <c r="AC69" s="14">
        <v>0.44721359549995793</v>
      </c>
      <c r="AD69" s="16">
        <v>0.50507627227610541</v>
      </c>
    </row>
    <row r="70" spans="1:30" x14ac:dyDescent="0.3">
      <c r="A70" s="198"/>
      <c r="B70" s="198"/>
      <c r="C70" s="201"/>
      <c r="D70" s="58">
        <v>13500</v>
      </c>
      <c r="E70" s="80">
        <v>310006</v>
      </c>
      <c r="F70" s="53" t="s">
        <v>58</v>
      </c>
      <c r="G70" s="53">
        <v>3</v>
      </c>
      <c r="H70" s="54">
        <v>4</v>
      </c>
      <c r="I70" s="56">
        <v>4</v>
      </c>
      <c r="J70" s="56">
        <v>4</v>
      </c>
      <c r="K70" s="55">
        <v>3</v>
      </c>
      <c r="L70" s="57">
        <v>0.17764118438207785</v>
      </c>
      <c r="M70" s="57">
        <v>0.38650210963565484</v>
      </c>
      <c r="N70" s="57">
        <v>0.66896861550735165</v>
      </c>
      <c r="O70" s="14">
        <v>0.25400025400038101</v>
      </c>
      <c r="P70" s="14">
        <v>0.31108550841912758</v>
      </c>
      <c r="Q70" s="14">
        <v>0.38669459561826541</v>
      </c>
      <c r="R70" s="14">
        <v>0.32539568672798425</v>
      </c>
      <c r="S70" s="14">
        <v>0.44721359549995793</v>
      </c>
      <c r="T70" s="14">
        <v>0.46423834544262971</v>
      </c>
      <c r="U70" s="14">
        <v>0.36514837167011072</v>
      </c>
      <c r="V70" s="14">
        <v>0.3273268353539886</v>
      </c>
      <c r="W70" s="14">
        <v>0.44721359549995793</v>
      </c>
      <c r="X70" s="15">
        <v>0.36650833306891567</v>
      </c>
      <c r="Y70" s="14">
        <v>0.44721359549995793</v>
      </c>
      <c r="Z70" s="14">
        <v>0.35355339059327373</v>
      </c>
      <c r="AA70" s="14">
        <v>0.44721359549995793</v>
      </c>
      <c r="AB70" s="14">
        <v>0.44721359549995793</v>
      </c>
      <c r="AC70" s="14">
        <v>0.44721359549995793</v>
      </c>
      <c r="AD70" s="16">
        <v>0.40406101782088427</v>
      </c>
    </row>
    <row r="71" spans="1:30" x14ac:dyDescent="0.3">
      <c r="A71" s="198"/>
      <c r="B71" s="198"/>
      <c r="C71" s="201"/>
      <c r="D71" s="195"/>
      <c r="E71" s="76">
        <v>113568</v>
      </c>
      <c r="F71" s="53" t="s">
        <v>59</v>
      </c>
      <c r="G71" s="53">
        <v>4</v>
      </c>
      <c r="H71" s="54">
        <v>2</v>
      </c>
      <c r="I71" s="56">
        <v>2</v>
      </c>
      <c r="J71" s="56">
        <v>2</v>
      </c>
      <c r="K71" s="59">
        <v>2</v>
      </c>
      <c r="L71" s="57">
        <v>0.22218068455705192</v>
      </c>
      <c r="M71" s="57">
        <v>0.48029526844437986</v>
      </c>
      <c r="N71" s="57">
        <v>0.90100674703006889</v>
      </c>
      <c r="O71" s="14">
        <v>0.25400025400038101</v>
      </c>
      <c r="P71" s="14">
        <v>0.51847584736521268</v>
      </c>
      <c r="Q71" s="14">
        <v>0.38669459561826541</v>
      </c>
      <c r="R71" s="14">
        <v>0.54232614454664041</v>
      </c>
      <c r="S71" s="14">
        <v>0.44721359549995793</v>
      </c>
      <c r="T71" s="14">
        <v>0.46423834544262971</v>
      </c>
      <c r="U71" s="14">
        <v>0.36514837167011072</v>
      </c>
      <c r="V71" s="14">
        <v>0.3273268353539886</v>
      </c>
      <c r="W71" s="14">
        <v>0.44721359549995793</v>
      </c>
      <c r="X71" s="15">
        <v>0.61084722178152606</v>
      </c>
      <c r="Y71" s="14">
        <v>0.44721359549995793</v>
      </c>
      <c r="Z71" s="14">
        <v>0.35355339059327373</v>
      </c>
      <c r="AA71" s="14">
        <v>0.44721359549995793</v>
      </c>
      <c r="AB71" s="14">
        <v>0.44721359549995793</v>
      </c>
      <c r="AC71" s="14">
        <v>0.44721359549995793</v>
      </c>
      <c r="AD71" s="16">
        <v>0.40406101782088427</v>
      </c>
    </row>
    <row r="72" spans="1:30" ht="15" thickBot="1" x14ac:dyDescent="0.35">
      <c r="A72" s="199"/>
      <c r="B72" s="199"/>
      <c r="C72" s="202"/>
      <c r="D72" s="196"/>
      <c r="E72" s="82">
        <v>113507</v>
      </c>
      <c r="F72" s="61" t="s">
        <v>60</v>
      </c>
      <c r="G72" s="61">
        <v>5</v>
      </c>
      <c r="H72" s="62" t="s">
        <v>42</v>
      </c>
      <c r="I72" s="64">
        <v>5</v>
      </c>
      <c r="J72" s="64">
        <v>5</v>
      </c>
      <c r="K72" s="63">
        <v>5</v>
      </c>
      <c r="L72" s="65">
        <v>0.16760775892686633</v>
      </c>
      <c r="M72" s="65">
        <v>0.36671901952009689</v>
      </c>
      <c r="N72" s="65">
        <v>0.57534071939728437</v>
      </c>
      <c r="O72" s="17">
        <v>0.25400025400038101</v>
      </c>
      <c r="P72" s="17">
        <v>0.31108550841912758</v>
      </c>
      <c r="Q72" s="17">
        <v>0.48336824452283178</v>
      </c>
      <c r="R72" s="17">
        <v>0.10846522890932808</v>
      </c>
      <c r="S72" s="17">
        <v>0.44721359549995793</v>
      </c>
      <c r="T72" s="17">
        <v>0.46423834544262971</v>
      </c>
      <c r="U72" s="17">
        <v>0.36514837167011072</v>
      </c>
      <c r="V72" s="17">
        <v>0.54554472558998102</v>
      </c>
      <c r="W72" s="17">
        <v>0.44721359549995793</v>
      </c>
      <c r="X72" s="18">
        <v>0.24433888871261045</v>
      </c>
      <c r="Y72" s="17">
        <v>0.44721359549995793</v>
      </c>
      <c r="Z72" s="17">
        <v>0.35355339059327373</v>
      </c>
      <c r="AA72" s="17">
        <v>0.44721359549995793</v>
      </c>
      <c r="AB72" s="17">
        <v>0.44721359549995793</v>
      </c>
      <c r="AC72" s="17">
        <v>0.44721359549995793</v>
      </c>
      <c r="AD72" s="19">
        <v>0.40406101782088427</v>
      </c>
    </row>
    <row r="73" spans="1:30" x14ac:dyDescent="0.3">
      <c r="A73" s="197">
        <v>16</v>
      </c>
      <c r="B73" s="197" t="s">
        <v>54</v>
      </c>
      <c r="C73" s="200">
        <v>110</v>
      </c>
      <c r="D73" s="44" t="s">
        <v>70</v>
      </c>
      <c r="E73" s="79">
        <v>114305</v>
      </c>
      <c r="F73" s="46" t="s">
        <v>56</v>
      </c>
      <c r="G73" s="46">
        <v>1</v>
      </c>
      <c r="H73" s="47">
        <v>1</v>
      </c>
      <c r="I73" s="49">
        <v>1</v>
      </c>
      <c r="J73" s="49">
        <v>1</v>
      </c>
      <c r="K73" s="66">
        <v>1</v>
      </c>
      <c r="L73" s="50">
        <v>0.23427699725446274</v>
      </c>
      <c r="M73" s="50">
        <v>0.50995125824821619</v>
      </c>
      <c r="N73" s="50">
        <v>1</v>
      </c>
      <c r="O73" s="11">
        <v>0.6350006350009525</v>
      </c>
      <c r="P73" s="11">
        <v>0.51847584736521268</v>
      </c>
      <c r="Q73" s="11">
        <v>0.48336824452283178</v>
      </c>
      <c r="R73" s="11">
        <v>0.54232614454664041</v>
      </c>
      <c r="S73" s="11">
        <v>0.44721359549995793</v>
      </c>
      <c r="T73" s="11">
        <v>0.46423834544262971</v>
      </c>
      <c r="U73" s="11">
        <v>0.54772255750516607</v>
      </c>
      <c r="V73" s="11">
        <v>0.54554472558998102</v>
      </c>
      <c r="W73" s="11">
        <v>0.44721359549995793</v>
      </c>
      <c r="X73" s="27">
        <v>0.56254395046301198</v>
      </c>
      <c r="Y73" s="11">
        <v>0.44721359549995793</v>
      </c>
      <c r="Z73" s="11">
        <v>0.70710678118654746</v>
      </c>
      <c r="AA73" s="11">
        <v>0.44721359549995793</v>
      </c>
      <c r="AB73" s="11">
        <v>0.44721359549995793</v>
      </c>
      <c r="AC73" s="11">
        <v>0.44721359549995793</v>
      </c>
      <c r="AD73" s="13">
        <v>0.50507627227610541</v>
      </c>
    </row>
    <row r="74" spans="1:30" x14ac:dyDescent="0.3">
      <c r="A74" s="198"/>
      <c r="B74" s="198"/>
      <c r="C74" s="201"/>
      <c r="D74" s="51" t="s">
        <v>37</v>
      </c>
      <c r="E74" s="80">
        <v>114202</v>
      </c>
      <c r="F74" s="53" t="s">
        <v>57</v>
      </c>
      <c r="G74" s="53">
        <v>2</v>
      </c>
      <c r="H74" s="54">
        <v>3</v>
      </c>
      <c r="I74" s="56">
        <v>3</v>
      </c>
      <c r="J74" s="56">
        <v>3</v>
      </c>
      <c r="K74" s="55">
        <v>4</v>
      </c>
      <c r="L74" s="57">
        <v>0.18917892175693102</v>
      </c>
      <c r="M74" s="57">
        <v>0.41302716469264877</v>
      </c>
      <c r="N74" s="57">
        <v>0.6415267709162259</v>
      </c>
      <c r="O74" s="14">
        <v>0.6350006350009525</v>
      </c>
      <c r="P74" s="14">
        <v>0.51847584736521268</v>
      </c>
      <c r="Q74" s="14">
        <v>0.48336824452283178</v>
      </c>
      <c r="R74" s="14">
        <v>0.54232614454664041</v>
      </c>
      <c r="S74" s="14">
        <v>0.44721359549995793</v>
      </c>
      <c r="T74" s="14">
        <v>0.37139067635410372</v>
      </c>
      <c r="U74" s="14">
        <v>0.54772255750516607</v>
      </c>
      <c r="V74" s="14">
        <v>0.43643578047198478</v>
      </c>
      <c r="W74" s="14">
        <v>0.44721359549995793</v>
      </c>
      <c r="X74" s="15">
        <v>0.22501758018520479</v>
      </c>
      <c r="Y74" s="14">
        <v>0.44721359549995793</v>
      </c>
      <c r="Z74" s="14">
        <v>0.35355339059327373</v>
      </c>
      <c r="AA74" s="14">
        <v>0.44721359549995793</v>
      </c>
      <c r="AB74" s="14">
        <v>0.44721359549995793</v>
      </c>
      <c r="AC74" s="14">
        <v>0.44721359549995793</v>
      </c>
      <c r="AD74" s="16">
        <v>0.50507627227610541</v>
      </c>
    </row>
    <row r="75" spans="1:30" x14ac:dyDescent="0.3">
      <c r="A75" s="198"/>
      <c r="B75" s="198"/>
      <c r="C75" s="201"/>
      <c r="D75" s="58">
        <v>14000</v>
      </c>
      <c r="E75" s="80">
        <v>310006</v>
      </c>
      <c r="F75" s="53" t="s">
        <v>58</v>
      </c>
      <c r="G75" s="53">
        <v>3</v>
      </c>
      <c r="H75" s="54">
        <v>4</v>
      </c>
      <c r="I75" s="56">
        <v>4</v>
      </c>
      <c r="J75" s="56">
        <v>4</v>
      </c>
      <c r="K75" s="55">
        <v>3</v>
      </c>
      <c r="L75" s="57">
        <v>0.18480254040698441</v>
      </c>
      <c r="M75" s="57">
        <v>0.40406641939780147</v>
      </c>
      <c r="N75" s="57">
        <v>0.75847504848213609</v>
      </c>
      <c r="O75" s="14">
        <v>0.25400025400038101</v>
      </c>
      <c r="P75" s="14">
        <v>0.31108550841912758</v>
      </c>
      <c r="Q75" s="14">
        <v>0.38669459561826541</v>
      </c>
      <c r="R75" s="14">
        <v>0.32539568672798425</v>
      </c>
      <c r="S75" s="14">
        <v>0.44721359549995793</v>
      </c>
      <c r="T75" s="14">
        <v>0.46423834544262971</v>
      </c>
      <c r="U75" s="14">
        <v>0.36514837167011072</v>
      </c>
      <c r="V75" s="14">
        <v>0.3273268353539886</v>
      </c>
      <c r="W75" s="14">
        <v>0.44721359549995793</v>
      </c>
      <c r="X75" s="15">
        <v>0.45003516037040958</v>
      </c>
      <c r="Y75" s="14">
        <v>0.44721359549995793</v>
      </c>
      <c r="Z75" s="14">
        <v>0.35355339059327373</v>
      </c>
      <c r="AA75" s="14">
        <v>0.44721359549995793</v>
      </c>
      <c r="AB75" s="14">
        <v>0.44721359549995793</v>
      </c>
      <c r="AC75" s="14">
        <v>0.44721359549995793</v>
      </c>
      <c r="AD75" s="16">
        <v>0.40406101782088427</v>
      </c>
    </row>
    <row r="76" spans="1:30" x14ac:dyDescent="0.3">
      <c r="A76" s="198"/>
      <c r="B76" s="198"/>
      <c r="C76" s="201"/>
      <c r="D76" s="195"/>
      <c r="E76" s="76">
        <v>113568</v>
      </c>
      <c r="F76" s="53" t="s">
        <v>59</v>
      </c>
      <c r="G76" s="53">
        <v>4</v>
      </c>
      <c r="H76" s="54">
        <v>2</v>
      </c>
      <c r="I76" s="56">
        <v>2</v>
      </c>
      <c r="J76" s="56">
        <v>2</v>
      </c>
      <c r="K76" s="59">
        <v>2</v>
      </c>
      <c r="L76" s="57">
        <v>0.21567036089804598</v>
      </c>
      <c r="M76" s="57">
        <v>0.47013788970304438</v>
      </c>
      <c r="N76" s="57">
        <v>0.89723529069121033</v>
      </c>
      <c r="O76" s="14">
        <v>0.25400025400038101</v>
      </c>
      <c r="P76" s="14">
        <v>0.51847584736521268</v>
      </c>
      <c r="Q76" s="14">
        <v>0.38669459561826541</v>
      </c>
      <c r="R76" s="14">
        <v>0.54232614454664041</v>
      </c>
      <c r="S76" s="14">
        <v>0.44721359549995793</v>
      </c>
      <c r="T76" s="14">
        <v>0.46423834544262971</v>
      </c>
      <c r="U76" s="14">
        <v>0.36514837167011072</v>
      </c>
      <c r="V76" s="14">
        <v>0.3273268353539886</v>
      </c>
      <c r="W76" s="14">
        <v>0.44721359549995793</v>
      </c>
      <c r="X76" s="15">
        <v>0.56254395046301198</v>
      </c>
      <c r="Y76" s="14">
        <v>0.44721359549995793</v>
      </c>
      <c r="Z76" s="14">
        <v>0.35355339059327373</v>
      </c>
      <c r="AA76" s="14">
        <v>0.44721359549995793</v>
      </c>
      <c r="AB76" s="14">
        <v>0.44721359549995793</v>
      </c>
      <c r="AC76" s="14">
        <v>0.44721359549995793</v>
      </c>
      <c r="AD76" s="16">
        <v>0.40406101782088427</v>
      </c>
    </row>
    <row r="77" spans="1:30" ht="15" thickBot="1" x14ac:dyDescent="0.35">
      <c r="A77" s="199"/>
      <c r="B77" s="199"/>
      <c r="C77" s="202"/>
      <c r="D77" s="196"/>
      <c r="E77" s="82">
        <v>113507</v>
      </c>
      <c r="F77" s="61" t="s">
        <v>60</v>
      </c>
      <c r="G77" s="61">
        <v>5</v>
      </c>
      <c r="H77" s="62" t="s">
        <v>42</v>
      </c>
      <c r="I77" s="64">
        <v>5</v>
      </c>
      <c r="J77" s="64">
        <v>5</v>
      </c>
      <c r="K77" s="63">
        <v>5</v>
      </c>
      <c r="L77" s="65">
        <v>0.17607117968357408</v>
      </c>
      <c r="M77" s="65">
        <v>0.38631480503051063</v>
      </c>
      <c r="N77" s="65">
        <v>0.67159761285124842</v>
      </c>
      <c r="O77" s="17">
        <v>0.25400025400038101</v>
      </c>
      <c r="P77" s="17">
        <v>0.31108550841912758</v>
      </c>
      <c r="Q77" s="17">
        <v>0.48336824452283178</v>
      </c>
      <c r="R77" s="17">
        <v>0.10846522890932808</v>
      </c>
      <c r="S77" s="17">
        <v>0.44721359549995793</v>
      </c>
      <c r="T77" s="17">
        <v>0.46423834544262971</v>
      </c>
      <c r="U77" s="17">
        <v>0.36514837167011072</v>
      </c>
      <c r="V77" s="17">
        <v>0.54554472558998102</v>
      </c>
      <c r="W77" s="17">
        <v>0.44721359549995793</v>
      </c>
      <c r="X77" s="18">
        <v>0.33752637027780719</v>
      </c>
      <c r="Y77" s="17">
        <v>0.44721359549995793</v>
      </c>
      <c r="Z77" s="17">
        <v>0.35355339059327373</v>
      </c>
      <c r="AA77" s="17">
        <v>0.44721359549995793</v>
      </c>
      <c r="AB77" s="17">
        <v>0.44721359549995793</v>
      </c>
      <c r="AC77" s="17">
        <v>0.44721359549995793</v>
      </c>
      <c r="AD77" s="19">
        <v>0.40406101782088427</v>
      </c>
    </row>
    <row r="78" spans="1:30" x14ac:dyDescent="0.3">
      <c r="A78" s="197">
        <v>17</v>
      </c>
      <c r="B78" s="197" t="s">
        <v>54</v>
      </c>
      <c r="C78" s="200">
        <v>120</v>
      </c>
      <c r="D78" s="193" t="s">
        <v>71</v>
      </c>
      <c r="E78" s="79">
        <v>114305</v>
      </c>
      <c r="F78" s="46" t="s">
        <v>56</v>
      </c>
      <c r="G78" s="46">
        <v>1</v>
      </c>
      <c r="H78" s="47">
        <v>1</v>
      </c>
      <c r="I78" s="49">
        <v>1</v>
      </c>
      <c r="J78" s="49">
        <v>1</v>
      </c>
      <c r="K78" s="66">
        <v>1</v>
      </c>
      <c r="L78" s="50">
        <v>0.23735131676010446</v>
      </c>
      <c r="M78" s="50">
        <v>0.51226340562070938</v>
      </c>
      <c r="N78" s="50">
        <v>1</v>
      </c>
      <c r="O78" s="11">
        <v>0.6350006350009525</v>
      </c>
      <c r="P78" s="11">
        <v>0.51847584736521268</v>
      </c>
      <c r="Q78" s="11">
        <v>0.48336824452283178</v>
      </c>
      <c r="R78" s="11">
        <v>0.54232614454664041</v>
      </c>
      <c r="S78" s="11">
        <v>0.44721359549995793</v>
      </c>
      <c r="T78" s="11">
        <v>0.46423834544262971</v>
      </c>
      <c r="U78" s="11">
        <v>0.54772255750516607</v>
      </c>
      <c r="V78" s="11">
        <v>0.54554472558998102</v>
      </c>
      <c r="W78" s="11">
        <v>0.44721359549995793</v>
      </c>
      <c r="X78" s="27">
        <v>0.57353933467640439</v>
      </c>
      <c r="Y78" s="11">
        <v>0.44721359549995793</v>
      </c>
      <c r="Z78" s="11">
        <v>0.70710678118654746</v>
      </c>
      <c r="AA78" s="11">
        <v>0.44721359549995793</v>
      </c>
      <c r="AB78" s="11">
        <v>0.44721359549995793</v>
      </c>
      <c r="AC78" s="11">
        <v>0.44721359549995793</v>
      </c>
      <c r="AD78" s="13">
        <v>0.50507627227610541</v>
      </c>
    </row>
    <row r="79" spans="1:30" x14ac:dyDescent="0.3">
      <c r="A79" s="198"/>
      <c r="B79" s="198"/>
      <c r="C79" s="201"/>
      <c r="D79" s="194"/>
      <c r="E79" s="80">
        <v>114202</v>
      </c>
      <c r="F79" s="53" t="s">
        <v>57</v>
      </c>
      <c r="G79" s="53">
        <v>2</v>
      </c>
      <c r="H79" s="54">
        <v>3</v>
      </c>
      <c r="I79" s="56">
        <v>3</v>
      </c>
      <c r="J79" s="56">
        <v>3</v>
      </c>
      <c r="K79" s="55">
        <v>4</v>
      </c>
      <c r="L79" s="57">
        <v>0.20209106368062618</v>
      </c>
      <c r="M79" s="57">
        <v>0.43807319012309265</v>
      </c>
      <c r="N79" s="57">
        <v>0.7359261954727484</v>
      </c>
      <c r="O79" s="14">
        <v>0.6350006350009525</v>
      </c>
      <c r="P79" s="14">
        <v>0.51847584736521268</v>
      </c>
      <c r="Q79" s="14">
        <v>0.48336824452283178</v>
      </c>
      <c r="R79" s="14">
        <v>0.54232614454664041</v>
      </c>
      <c r="S79" s="14">
        <v>0.44721359549995793</v>
      </c>
      <c r="T79" s="14">
        <v>0.37139067635410372</v>
      </c>
      <c r="U79" s="14">
        <v>0.54772255750516607</v>
      </c>
      <c r="V79" s="14">
        <v>0.43643578047198478</v>
      </c>
      <c r="W79" s="14">
        <v>0.44721359549995793</v>
      </c>
      <c r="X79" s="15">
        <v>0.34412360080584259</v>
      </c>
      <c r="Y79" s="14">
        <v>0.44721359549995793</v>
      </c>
      <c r="Z79" s="14">
        <v>0.35355339059327373</v>
      </c>
      <c r="AA79" s="14">
        <v>0.44721359549995793</v>
      </c>
      <c r="AB79" s="14">
        <v>0.44721359549995793</v>
      </c>
      <c r="AC79" s="14">
        <v>0.44721359549995793</v>
      </c>
      <c r="AD79" s="16">
        <v>0.50507627227610541</v>
      </c>
    </row>
    <row r="80" spans="1:30" x14ac:dyDescent="0.3">
      <c r="A80" s="198"/>
      <c r="B80" s="198"/>
      <c r="C80" s="201"/>
      <c r="D80" s="51" t="s">
        <v>37</v>
      </c>
      <c r="E80" s="80">
        <v>310006</v>
      </c>
      <c r="F80" s="53" t="s">
        <v>58</v>
      </c>
      <c r="G80" s="53">
        <v>3</v>
      </c>
      <c r="H80" s="54">
        <v>4</v>
      </c>
      <c r="I80" s="56">
        <v>4</v>
      </c>
      <c r="J80" s="56">
        <v>4</v>
      </c>
      <c r="K80" s="55">
        <v>3</v>
      </c>
      <c r="L80" s="57">
        <v>0.18726199601149776</v>
      </c>
      <c r="M80" s="57">
        <v>0.40591613729579601</v>
      </c>
      <c r="N80" s="57">
        <v>0.75909770141925481</v>
      </c>
      <c r="O80" s="14">
        <v>0.25400025400038101</v>
      </c>
      <c r="P80" s="14">
        <v>0.31108550841912758</v>
      </c>
      <c r="Q80" s="14">
        <v>0.38669459561826541</v>
      </c>
      <c r="R80" s="14">
        <v>0.32539568672798425</v>
      </c>
      <c r="S80" s="14">
        <v>0.44721359549995793</v>
      </c>
      <c r="T80" s="14">
        <v>0.46423834544262971</v>
      </c>
      <c r="U80" s="14">
        <v>0.36514837167011072</v>
      </c>
      <c r="V80" s="14">
        <v>0.3273268353539886</v>
      </c>
      <c r="W80" s="14">
        <v>0.44721359549995793</v>
      </c>
      <c r="X80" s="20">
        <v>0.45883146774112349</v>
      </c>
      <c r="Y80" s="14">
        <v>0.44721359549995793</v>
      </c>
      <c r="Z80" s="14">
        <v>0.35355339059327373</v>
      </c>
      <c r="AA80" s="14">
        <v>0.44721359549995793</v>
      </c>
      <c r="AB80" s="14">
        <v>0.44721359549995793</v>
      </c>
      <c r="AC80" s="14">
        <v>0.44721359549995793</v>
      </c>
      <c r="AD80" s="16">
        <v>0.40406101782088427</v>
      </c>
    </row>
    <row r="81" spans="1:30" x14ac:dyDescent="0.3">
      <c r="A81" s="198"/>
      <c r="B81" s="198"/>
      <c r="C81" s="201"/>
      <c r="D81" s="58">
        <v>14750</v>
      </c>
      <c r="E81" s="76">
        <v>113568</v>
      </c>
      <c r="F81" s="53" t="s">
        <v>59</v>
      </c>
      <c r="G81" s="53">
        <v>4</v>
      </c>
      <c r="H81" s="54">
        <v>2</v>
      </c>
      <c r="I81" s="56">
        <v>2</v>
      </c>
      <c r="J81" s="56">
        <v>2</v>
      </c>
      <c r="K81" s="59">
        <v>2</v>
      </c>
      <c r="L81" s="57">
        <v>0.21874468040368769</v>
      </c>
      <c r="M81" s="57">
        <v>0.47245003707553757</v>
      </c>
      <c r="N81" s="57">
        <v>0.89810489441731445</v>
      </c>
      <c r="O81" s="14">
        <v>0.25400025400038101</v>
      </c>
      <c r="P81" s="14">
        <v>0.51847584736521268</v>
      </c>
      <c r="Q81" s="14">
        <v>0.38669459561826541</v>
      </c>
      <c r="R81" s="14">
        <v>0.54232614454664041</v>
      </c>
      <c r="S81" s="14">
        <v>0.44721359549995793</v>
      </c>
      <c r="T81" s="14">
        <v>0.46423834544262971</v>
      </c>
      <c r="U81" s="14">
        <v>0.36514837167011072</v>
      </c>
      <c r="V81" s="14">
        <v>0.3273268353539886</v>
      </c>
      <c r="W81" s="14">
        <v>0.44721359549995793</v>
      </c>
      <c r="X81" s="15">
        <v>0.57353933467640439</v>
      </c>
      <c r="Y81" s="14">
        <v>0.44721359549995793</v>
      </c>
      <c r="Z81" s="14">
        <v>0.35355339059327373</v>
      </c>
      <c r="AA81" s="14">
        <v>0.44721359549995793</v>
      </c>
      <c r="AB81" s="14">
        <v>0.44721359549995793</v>
      </c>
      <c r="AC81" s="14">
        <v>0.44721359549995793</v>
      </c>
      <c r="AD81" s="16">
        <v>0.40406101782088427</v>
      </c>
    </row>
    <row r="82" spans="1:30" ht="15" thickBot="1" x14ac:dyDescent="0.35">
      <c r="A82" s="199"/>
      <c r="B82" s="199"/>
      <c r="C82" s="202"/>
      <c r="D82" s="81"/>
      <c r="E82" s="82">
        <v>113507</v>
      </c>
      <c r="F82" s="61" t="s">
        <v>60</v>
      </c>
      <c r="G82" s="61">
        <v>5</v>
      </c>
      <c r="H82" s="62" t="s">
        <v>42</v>
      </c>
      <c r="I82" s="64">
        <v>5</v>
      </c>
      <c r="J82" s="64">
        <v>5</v>
      </c>
      <c r="K82" s="63">
        <v>5</v>
      </c>
      <c r="L82" s="65">
        <v>0.15455094314408216</v>
      </c>
      <c r="M82" s="65">
        <v>0.33945976049111332</v>
      </c>
      <c r="N82" s="65">
        <v>0.51023319852867777</v>
      </c>
      <c r="O82" s="17">
        <v>0.25400025400038101</v>
      </c>
      <c r="P82" s="17">
        <v>0.31108550841912758</v>
      </c>
      <c r="Q82" s="17">
        <v>0.48336824452283178</v>
      </c>
      <c r="R82" s="17">
        <v>0.10846522890932808</v>
      </c>
      <c r="S82" s="17">
        <v>0.44721359549995793</v>
      </c>
      <c r="T82" s="17">
        <v>0.46423834544262971</v>
      </c>
      <c r="U82" s="17">
        <v>0.36514837167011072</v>
      </c>
      <c r="V82" s="17">
        <v>0.54554472558998102</v>
      </c>
      <c r="W82" s="17">
        <v>0.44721359549995793</v>
      </c>
      <c r="X82" s="18">
        <v>0.11470786693528087</v>
      </c>
      <c r="Y82" s="17">
        <v>0.44721359549995793</v>
      </c>
      <c r="Z82" s="17">
        <v>0.35355339059327373</v>
      </c>
      <c r="AA82" s="17">
        <v>0.44721359549995793</v>
      </c>
      <c r="AB82" s="17">
        <v>0.44721359549995793</v>
      </c>
      <c r="AC82" s="17">
        <v>0.44721359549995793</v>
      </c>
      <c r="AD82" s="19">
        <v>0.40406101782088427</v>
      </c>
    </row>
    <row r="83" spans="1:30" x14ac:dyDescent="0.3">
      <c r="A83" s="197">
        <v>18</v>
      </c>
      <c r="B83" s="197" t="s">
        <v>54</v>
      </c>
      <c r="C83" s="200">
        <v>130</v>
      </c>
      <c r="D83" s="193" t="s">
        <v>72</v>
      </c>
      <c r="E83" s="79">
        <v>114305</v>
      </c>
      <c r="F83" s="46" t="s">
        <v>56</v>
      </c>
      <c r="G83" s="46">
        <v>1</v>
      </c>
      <c r="H83" s="47">
        <v>1</v>
      </c>
      <c r="I83" s="49">
        <v>1</v>
      </c>
      <c r="J83" s="49">
        <v>1</v>
      </c>
      <c r="K83" s="66">
        <v>1</v>
      </c>
      <c r="L83" s="50">
        <v>0.22570135665090918</v>
      </c>
      <c r="M83" s="50">
        <v>0.49551589894028569</v>
      </c>
      <c r="N83" s="50">
        <v>1</v>
      </c>
      <c r="O83" s="11">
        <v>0.6350006350009525</v>
      </c>
      <c r="P83" s="11">
        <v>0.51847584736521268</v>
      </c>
      <c r="Q83" s="11">
        <v>0.48336824452283178</v>
      </c>
      <c r="R83" s="11">
        <v>0.54232614454664041</v>
      </c>
      <c r="S83" s="11">
        <v>0.44721359549995793</v>
      </c>
      <c r="T83" s="11">
        <v>0.48336824452283178</v>
      </c>
      <c r="U83" s="11">
        <v>0.54772255750516607</v>
      </c>
      <c r="V83" s="11">
        <v>0.54554472558998102</v>
      </c>
      <c r="W83" s="11">
        <v>0.44721359549995793</v>
      </c>
      <c r="X83" s="12">
        <v>0.48336824452283178</v>
      </c>
      <c r="Y83" s="11">
        <v>0.44721359549995793</v>
      </c>
      <c r="Z83" s="11">
        <v>0.70710678118654746</v>
      </c>
      <c r="AA83" s="11">
        <v>0.44721359549995793</v>
      </c>
      <c r="AB83" s="11">
        <v>0.44721359549995793</v>
      </c>
      <c r="AC83" s="11">
        <v>0.44721359549995793</v>
      </c>
      <c r="AD83" s="13">
        <v>0.50507627227610541</v>
      </c>
    </row>
    <row r="84" spans="1:30" x14ac:dyDescent="0.3">
      <c r="A84" s="198"/>
      <c r="B84" s="198"/>
      <c r="C84" s="201"/>
      <c r="D84" s="194"/>
      <c r="E84" s="80">
        <v>114202</v>
      </c>
      <c r="F84" s="53" t="s">
        <v>57</v>
      </c>
      <c r="G84" s="53">
        <v>2</v>
      </c>
      <c r="H84" s="54">
        <v>2</v>
      </c>
      <c r="I84" s="56">
        <v>2</v>
      </c>
      <c r="J84" s="56">
        <v>2</v>
      </c>
      <c r="K84" s="55">
        <v>3</v>
      </c>
      <c r="L84" s="57">
        <v>0.20445350971470841</v>
      </c>
      <c r="M84" s="57">
        <v>0.44879635126020029</v>
      </c>
      <c r="N84" s="57">
        <v>0.85115928152923126</v>
      </c>
      <c r="O84" s="14">
        <v>0.6350006350009525</v>
      </c>
      <c r="P84" s="14">
        <v>0.51847584736521268</v>
      </c>
      <c r="Q84" s="14">
        <v>0.48336824452283178</v>
      </c>
      <c r="R84" s="14">
        <v>0.54232614454664041</v>
      </c>
      <c r="S84" s="14">
        <v>0.44721359549995793</v>
      </c>
      <c r="T84" s="14">
        <v>0.38669459561826541</v>
      </c>
      <c r="U84" s="14">
        <v>0.54772255750516607</v>
      </c>
      <c r="V84" s="14">
        <v>0.43643578047198478</v>
      </c>
      <c r="W84" s="14">
        <v>0.44721359549995793</v>
      </c>
      <c r="X84" s="20">
        <v>0.38669459561826541</v>
      </c>
      <c r="Y84" s="14">
        <v>0.44721359549995793</v>
      </c>
      <c r="Z84" s="14">
        <v>0.35355339059327373</v>
      </c>
      <c r="AA84" s="14">
        <v>0.44721359549995793</v>
      </c>
      <c r="AB84" s="14">
        <v>0.44721359549995793</v>
      </c>
      <c r="AC84" s="14">
        <v>0.44721359549995793</v>
      </c>
      <c r="AD84" s="16">
        <v>0.50507627227610541</v>
      </c>
    </row>
    <row r="85" spans="1:30" x14ac:dyDescent="0.3">
      <c r="A85" s="198"/>
      <c r="B85" s="198"/>
      <c r="C85" s="201"/>
      <c r="D85" s="51" t="s">
        <v>37</v>
      </c>
      <c r="E85" s="80">
        <v>310006</v>
      </c>
      <c r="F85" s="53" t="s">
        <v>58</v>
      </c>
      <c r="G85" s="53">
        <v>3</v>
      </c>
      <c r="H85" s="54">
        <v>4</v>
      </c>
      <c r="I85" s="56">
        <v>4</v>
      </c>
      <c r="J85" s="56">
        <v>4</v>
      </c>
      <c r="K85" s="59">
        <v>4</v>
      </c>
      <c r="L85" s="57">
        <v>0.18729445002374093</v>
      </c>
      <c r="M85" s="57">
        <v>0.41328979709681896</v>
      </c>
      <c r="N85" s="57">
        <v>0.79393914659926901</v>
      </c>
      <c r="O85" s="14">
        <v>0.25400025400038101</v>
      </c>
      <c r="P85" s="14">
        <v>0.31108550841912758</v>
      </c>
      <c r="Q85" s="14">
        <v>0.38669459561826541</v>
      </c>
      <c r="R85" s="14">
        <v>0.32539568672798425</v>
      </c>
      <c r="S85" s="14">
        <v>0.44721359549995793</v>
      </c>
      <c r="T85" s="14">
        <v>0.48336824452283178</v>
      </c>
      <c r="U85" s="14">
        <v>0.36514837167011072</v>
      </c>
      <c r="V85" s="14">
        <v>0.3273268353539886</v>
      </c>
      <c r="W85" s="14">
        <v>0.44721359549995793</v>
      </c>
      <c r="X85" s="20">
        <v>0.48336824452283178</v>
      </c>
      <c r="Y85" s="14">
        <v>0.44721359549995793</v>
      </c>
      <c r="Z85" s="14">
        <v>0.35355339059327373</v>
      </c>
      <c r="AA85" s="14">
        <v>0.44721359549995793</v>
      </c>
      <c r="AB85" s="14">
        <v>0.44721359549995793</v>
      </c>
      <c r="AC85" s="14">
        <v>0.44721359549995793</v>
      </c>
      <c r="AD85" s="16">
        <v>0.40406101782088427</v>
      </c>
    </row>
    <row r="86" spans="1:30" x14ac:dyDescent="0.3">
      <c r="A86" s="198"/>
      <c r="B86" s="198"/>
      <c r="C86" s="201"/>
      <c r="D86" s="83">
        <v>27500</v>
      </c>
      <c r="E86" s="76">
        <v>113568</v>
      </c>
      <c r="F86" s="53" t="s">
        <v>59</v>
      </c>
      <c r="G86" s="53" t="s">
        <v>42</v>
      </c>
      <c r="H86" s="54">
        <v>3</v>
      </c>
      <c r="I86" s="56">
        <v>3</v>
      </c>
      <c r="J86" s="56">
        <v>3</v>
      </c>
      <c r="K86" s="55">
        <v>2</v>
      </c>
      <c r="L86" s="57">
        <v>0.2020628029676465</v>
      </c>
      <c r="M86" s="57">
        <v>0.44451409278875087</v>
      </c>
      <c r="N86" s="57">
        <v>0.87420261082065398</v>
      </c>
      <c r="O86" s="14">
        <v>0.25400025400038101</v>
      </c>
      <c r="P86" s="14">
        <v>0.51847584736521268</v>
      </c>
      <c r="Q86" s="14">
        <v>0.38669459561826541</v>
      </c>
      <c r="R86" s="14">
        <v>0.54232614454664041</v>
      </c>
      <c r="S86" s="14">
        <v>0.44721359549995793</v>
      </c>
      <c r="T86" s="14">
        <v>0.38669459561826541</v>
      </c>
      <c r="U86" s="14">
        <v>0.36514837167011072</v>
      </c>
      <c r="V86" s="14">
        <v>0.3273268353539886</v>
      </c>
      <c r="W86" s="14">
        <v>0.44721359549995793</v>
      </c>
      <c r="X86" s="15">
        <v>0.48336824452283178</v>
      </c>
      <c r="Y86" s="14">
        <v>0.44721359549995793</v>
      </c>
      <c r="Z86" s="14">
        <v>0.35355339059327373</v>
      </c>
      <c r="AA86" s="14">
        <v>0.44721359549995793</v>
      </c>
      <c r="AB86" s="14">
        <v>0.44721359549995793</v>
      </c>
      <c r="AC86" s="14">
        <v>0.44721359549995793</v>
      </c>
      <c r="AD86" s="16">
        <v>0.40406101782088427</v>
      </c>
    </row>
    <row r="87" spans="1:30" ht="15" thickBot="1" x14ac:dyDescent="0.35">
      <c r="A87" s="199"/>
      <c r="B87" s="199"/>
      <c r="C87" s="202"/>
      <c r="D87" s="81"/>
      <c r="E87" s="82">
        <v>113507</v>
      </c>
      <c r="F87" s="61" t="s">
        <v>60</v>
      </c>
      <c r="G87" s="61">
        <v>4</v>
      </c>
      <c r="H87" s="62" t="s">
        <v>42</v>
      </c>
      <c r="I87" s="64">
        <v>5</v>
      </c>
      <c r="J87" s="64">
        <v>5</v>
      </c>
      <c r="K87" s="63">
        <v>5</v>
      </c>
      <c r="L87" s="65">
        <v>0.18048788064299323</v>
      </c>
      <c r="M87" s="65">
        <v>0.39886805091606958</v>
      </c>
      <c r="N87" s="65">
        <v>0.74684067712868385</v>
      </c>
      <c r="O87" s="17">
        <v>0.25400025400038101</v>
      </c>
      <c r="P87" s="17">
        <v>0.31108550841912758</v>
      </c>
      <c r="Q87" s="17">
        <v>0.48336824452283178</v>
      </c>
      <c r="R87" s="17">
        <v>0.10846522890932808</v>
      </c>
      <c r="S87" s="17">
        <v>0.44721359549995793</v>
      </c>
      <c r="T87" s="17">
        <v>0.48336824452283178</v>
      </c>
      <c r="U87" s="17">
        <v>0.36514837167011072</v>
      </c>
      <c r="V87" s="17">
        <v>0.54554472558998102</v>
      </c>
      <c r="W87" s="17">
        <v>0.44721359549995793</v>
      </c>
      <c r="X87" s="18">
        <v>0.38669459561826541</v>
      </c>
      <c r="Y87" s="17">
        <v>0.44721359549995793</v>
      </c>
      <c r="Z87" s="17">
        <v>0.35355339059327373</v>
      </c>
      <c r="AA87" s="17">
        <v>0.44721359549995793</v>
      </c>
      <c r="AB87" s="17">
        <v>0.44721359549995793</v>
      </c>
      <c r="AC87" s="17">
        <v>0.44721359549995793</v>
      </c>
      <c r="AD87" s="19">
        <v>0.40406101782088427</v>
      </c>
    </row>
    <row r="88" spans="1:30" x14ac:dyDescent="0.3">
      <c r="A88" s="197">
        <v>19</v>
      </c>
      <c r="B88" s="197" t="s">
        <v>54</v>
      </c>
      <c r="C88" s="200">
        <v>140</v>
      </c>
      <c r="D88" s="193" t="s">
        <v>73</v>
      </c>
      <c r="E88" s="79">
        <v>114305</v>
      </c>
      <c r="F88" s="46" t="s">
        <v>56</v>
      </c>
      <c r="G88" s="46">
        <v>1</v>
      </c>
      <c r="H88" s="47">
        <v>1</v>
      </c>
      <c r="I88" s="49">
        <v>1</v>
      </c>
      <c r="J88" s="49">
        <v>1</v>
      </c>
      <c r="K88" s="49">
        <v>1</v>
      </c>
      <c r="L88" s="50">
        <v>0.22673094028606947</v>
      </c>
      <c r="M88" s="50">
        <v>0.49679930030642261</v>
      </c>
      <c r="N88" s="50">
        <v>1</v>
      </c>
      <c r="O88" s="11">
        <v>0.6350006350009525</v>
      </c>
      <c r="P88" s="11">
        <v>0.51847584736521268</v>
      </c>
      <c r="Q88" s="11">
        <v>0.48336824452283178</v>
      </c>
      <c r="R88" s="11">
        <v>0.54232614454664041</v>
      </c>
      <c r="S88" s="11">
        <v>0.44721359549995793</v>
      </c>
      <c r="T88" s="11">
        <v>0.46423834544262971</v>
      </c>
      <c r="U88" s="11">
        <v>0.54772255750516607</v>
      </c>
      <c r="V88" s="11">
        <v>0.54554472558998102</v>
      </c>
      <c r="W88" s="11">
        <v>0.44721359549995793</v>
      </c>
      <c r="X88" s="27">
        <v>0.5</v>
      </c>
      <c r="Y88" s="11">
        <v>0.44721359549995793</v>
      </c>
      <c r="Z88" s="11">
        <v>0.70710678118654746</v>
      </c>
      <c r="AA88" s="11">
        <v>0.44721359549995793</v>
      </c>
      <c r="AB88" s="11">
        <v>0.44721359549995793</v>
      </c>
      <c r="AC88" s="11">
        <v>0.44721359549995793</v>
      </c>
      <c r="AD88" s="13">
        <v>0.50507627227610541</v>
      </c>
    </row>
    <row r="89" spans="1:30" x14ac:dyDescent="0.3">
      <c r="A89" s="198"/>
      <c r="B89" s="198"/>
      <c r="C89" s="201"/>
      <c r="D89" s="194"/>
      <c r="E89" s="80">
        <v>114202</v>
      </c>
      <c r="F89" s="53" t="s">
        <v>57</v>
      </c>
      <c r="G89" s="53">
        <v>2</v>
      </c>
      <c r="H89" s="54">
        <v>3</v>
      </c>
      <c r="I89" s="56">
        <v>3</v>
      </c>
      <c r="J89" s="56">
        <v>3</v>
      </c>
      <c r="K89" s="56">
        <v>3</v>
      </c>
      <c r="L89" s="57">
        <v>0.20527717662283668</v>
      </c>
      <c r="M89" s="57">
        <v>0.44982307235310987</v>
      </c>
      <c r="N89" s="57">
        <v>0.8502273623898855</v>
      </c>
      <c r="O89" s="14">
        <v>0.6350006350009525</v>
      </c>
      <c r="P89" s="14">
        <v>0.51847584736521268</v>
      </c>
      <c r="Q89" s="14">
        <v>0.48336824452283178</v>
      </c>
      <c r="R89" s="14">
        <v>0.54232614454664041</v>
      </c>
      <c r="S89" s="14">
        <v>0.44721359549995793</v>
      </c>
      <c r="T89" s="14">
        <v>0.37139067635410372</v>
      </c>
      <c r="U89" s="14">
        <v>0.54772255750516607</v>
      </c>
      <c r="V89" s="14">
        <v>0.43643578047198478</v>
      </c>
      <c r="W89" s="14">
        <v>0.44721359549995793</v>
      </c>
      <c r="X89" s="20">
        <v>0.4</v>
      </c>
      <c r="Y89" s="14">
        <v>0.44721359549995793</v>
      </c>
      <c r="Z89" s="14">
        <v>0.35355339059327373</v>
      </c>
      <c r="AA89" s="14">
        <v>0.44721359549995793</v>
      </c>
      <c r="AB89" s="14">
        <v>0.44721359549995793</v>
      </c>
      <c r="AC89" s="14">
        <v>0.44721359549995793</v>
      </c>
      <c r="AD89" s="16">
        <v>0.50507627227610541</v>
      </c>
    </row>
    <row r="90" spans="1:30" x14ac:dyDescent="0.3">
      <c r="A90" s="198"/>
      <c r="B90" s="198"/>
      <c r="C90" s="201"/>
      <c r="D90" s="51" t="s">
        <v>37</v>
      </c>
      <c r="E90" s="80">
        <v>310006</v>
      </c>
      <c r="F90" s="53" t="s">
        <v>58</v>
      </c>
      <c r="G90" s="53">
        <v>3</v>
      </c>
      <c r="H90" s="54">
        <v>4</v>
      </c>
      <c r="I90" s="56">
        <v>4</v>
      </c>
      <c r="J90" s="56">
        <v>4</v>
      </c>
      <c r="K90" s="56">
        <v>4</v>
      </c>
      <c r="L90" s="57">
        <v>0.18832403365890127</v>
      </c>
      <c r="M90" s="57">
        <v>0.41457319846295593</v>
      </c>
      <c r="N90" s="57">
        <v>0.79576045629297831</v>
      </c>
      <c r="O90" s="14">
        <v>0.25400025400038101</v>
      </c>
      <c r="P90" s="14">
        <v>0.31108550841912758</v>
      </c>
      <c r="Q90" s="14">
        <v>0.38669459561826541</v>
      </c>
      <c r="R90" s="14">
        <v>0.32539568672798425</v>
      </c>
      <c r="S90" s="14">
        <v>0.44721359549995793</v>
      </c>
      <c r="T90" s="14">
        <v>0.46423834544262971</v>
      </c>
      <c r="U90" s="14">
        <v>0.36514837167011072</v>
      </c>
      <c r="V90" s="14">
        <v>0.3273268353539886</v>
      </c>
      <c r="W90" s="14">
        <v>0.44721359549995793</v>
      </c>
      <c r="X90" s="15">
        <v>0.5</v>
      </c>
      <c r="Y90" s="14">
        <v>0.44721359549995793</v>
      </c>
      <c r="Z90" s="14">
        <v>0.35355339059327373</v>
      </c>
      <c r="AA90" s="14">
        <v>0.44721359549995793</v>
      </c>
      <c r="AB90" s="14">
        <v>0.44721359549995793</v>
      </c>
      <c r="AC90" s="14">
        <v>0.44721359549995793</v>
      </c>
      <c r="AD90" s="16">
        <v>0.40406101782088427</v>
      </c>
    </row>
    <row r="91" spans="1:30" x14ac:dyDescent="0.3">
      <c r="A91" s="198"/>
      <c r="B91" s="198"/>
      <c r="C91" s="201"/>
      <c r="D91" s="83">
        <v>28500</v>
      </c>
      <c r="E91" s="76">
        <v>113568</v>
      </c>
      <c r="F91" s="53" t="s">
        <v>59</v>
      </c>
      <c r="G91" s="53">
        <v>4</v>
      </c>
      <c r="H91" s="54">
        <v>2</v>
      </c>
      <c r="I91" s="56">
        <v>2</v>
      </c>
      <c r="J91" s="56">
        <v>2</v>
      </c>
      <c r="K91" s="56">
        <v>2</v>
      </c>
      <c r="L91" s="57">
        <v>0.2081243039296527</v>
      </c>
      <c r="M91" s="57">
        <v>0.45698593176125085</v>
      </c>
      <c r="N91" s="57">
        <v>0.89218512131093131</v>
      </c>
      <c r="O91" s="14">
        <v>0.25400025400038101</v>
      </c>
      <c r="P91" s="14">
        <v>0.51847584736521268</v>
      </c>
      <c r="Q91" s="14">
        <v>0.38669459561826541</v>
      </c>
      <c r="R91" s="14">
        <v>0.54232614454664041</v>
      </c>
      <c r="S91" s="14">
        <v>0.44721359549995793</v>
      </c>
      <c r="T91" s="14">
        <v>0.46423834544262971</v>
      </c>
      <c r="U91" s="14">
        <v>0.36514837167011072</v>
      </c>
      <c r="V91" s="14">
        <v>0.3273268353539886</v>
      </c>
      <c r="W91" s="14">
        <v>0.44721359549995793</v>
      </c>
      <c r="X91" s="15">
        <v>0.5</v>
      </c>
      <c r="Y91" s="14">
        <v>0.44721359549995793</v>
      </c>
      <c r="Z91" s="14">
        <v>0.35355339059327373</v>
      </c>
      <c r="AA91" s="14">
        <v>0.44721359549995793</v>
      </c>
      <c r="AB91" s="14">
        <v>0.44721359549995793</v>
      </c>
      <c r="AC91" s="14">
        <v>0.44721359549995793</v>
      </c>
      <c r="AD91" s="16">
        <v>0.40406101782088427</v>
      </c>
    </row>
    <row r="92" spans="1:30" ht="15" thickBot="1" x14ac:dyDescent="0.35">
      <c r="A92" s="199"/>
      <c r="B92" s="199"/>
      <c r="C92" s="202"/>
      <c r="D92" s="81"/>
      <c r="E92" s="82">
        <v>113507</v>
      </c>
      <c r="F92" s="61" t="s">
        <v>60</v>
      </c>
      <c r="G92" s="61">
        <v>5</v>
      </c>
      <c r="H92" s="62" t="s">
        <v>42</v>
      </c>
      <c r="I92" s="64">
        <v>5</v>
      </c>
      <c r="J92" s="64">
        <v>5</v>
      </c>
      <c r="K92" s="64">
        <v>5</v>
      </c>
      <c r="L92" s="65">
        <v>0.17154354550253811</v>
      </c>
      <c r="M92" s="65">
        <v>0.37842363026543452</v>
      </c>
      <c r="N92" s="65">
        <v>0.67830227715375113</v>
      </c>
      <c r="O92" s="17">
        <v>0.25400025400038101</v>
      </c>
      <c r="P92" s="17">
        <v>0.31108550841912758</v>
      </c>
      <c r="Q92" s="17">
        <v>0.48336824452283178</v>
      </c>
      <c r="R92" s="17">
        <v>0.10846522890932808</v>
      </c>
      <c r="S92" s="17">
        <v>0.44721359549995793</v>
      </c>
      <c r="T92" s="17">
        <v>0.46423834544262971</v>
      </c>
      <c r="U92" s="17">
        <v>0.36514837167011072</v>
      </c>
      <c r="V92" s="17">
        <v>0.54554472558998102</v>
      </c>
      <c r="W92" s="17">
        <v>0.44721359549995793</v>
      </c>
      <c r="X92" s="18">
        <v>0.3</v>
      </c>
      <c r="Y92" s="17">
        <v>0.44721359549995793</v>
      </c>
      <c r="Z92" s="17">
        <v>0.35355339059327373</v>
      </c>
      <c r="AA92" s="17">
        <v>0.44721359549995793</v>
      </c>
      <c r="AB92" s="17">
        <v>0.44721359549995793</v>
      </c>
      <c r="AC92" s="17">
        <v>0.44721359549995793</v>
      </c>
      <c r="AD92" s="19">
        <v>0.40406101782088427</v>
      </c>
    </row>
    <row r="93" spans="1:30" x14ac:dyDescent="0.3">
      <c r="A93" s="197">
        <v>20</v>
      </c>
      <c r="B93" s="209" t="s">
        <v>74</v>
      </c>
      <c r="C93" s="200">
        <v>10</v>
      </c>
      <c r="D93" s="193" t="s">
        <v>75</v>
      </c>
      <c r="E93" s="84">
        <v>114303</v>
      </c>
      <c r="F93" s="46" t="s">
        <v>76</v>
      </c>
      <c r="G93" s="46">
        <v>1</v>
      </c>
      <c r="H93" s="47">
        <v>1</v>
      </c>
      <c r="I93" s="66">
        <v>1</v>
      </c>
      <c r="J93" s="66">
        <v>1</v>
      </c>
      <c r="K93" s="66">
        <v>1</v>
      </c>
      <c r="L93" s="50">
        <v>0.22966367971869053</v>
      </c>
      <c r="M93" s="50">
        <v>0.49556076340265681</v>
      </c>
      <c r="N93" s="50">
        <v>0.90057250981543635</v>
      </c>
      <c r="O93" s="11">
        <v>0.58925565098878963</v>
      </c>
      <c r="P93" s="11">
        <v>0.47891314261057566</v>
      </c>
      <c r="Q93" s="11">
        <v>0.48336824452283178</v>
      </c>
      <c r="R93" s="11">
        <v>0.47891314261057566</v>
      </c>
      <c r="S93" s="11">
        <v>0.44721359549995793</v>
      </c>
      <c r="T93" s="11">
        <v>0.49029033784546011</v>
      </c>
      <c r="U93" s="11">
        <v>0.50709255283710997</v>
      </c>
      <c r="V93" s="11">
        <v>0.47891314261057566</v>
      </c>
      <c r="W93" s="11">
        <v>0.55708601453115558</v>
      </c>
      <c r="X93" s="27">
        <v>0.47434164902525688</v>
      </c>
      <c r="Y93" s="11">
        <v>0.54433105395181736</v>
      </c>
      <c r="Z93" s="11">
        <v>0.78446454055273618</v>
      </c>
      <c r="AA93" s="11">
        <v>0.32444284226152509</v>
      </c>
      <c r="AB93" s="11">
        <v>0.46423834544262971</v>
      </c>
      <c r="AC93" s="11">
        <v>0.48336824452283178</v>
      </c>
      <c r="AD93" s="13">
        <v>0.50507627227610541</v>
      </c>
    </row>
    <row r="94" spans="1:30" x14ac:dyDescent="0.3">
      <c r="A94" s="198"/>
      <c r="B94" s="210"/>
      <c r="C94" s="201"/>
      <c r="D94" s="194"/>
      <c r="E94" s="80">
        <v>110660</v>
      </c>
      <c r="F94" s="53" t="s">
        <v>36</v>
      </c>
      <c r="G94" s="53">
        <v>2</v>
      </c>
      <c r="H94" s="54">
        <v>2</v>
      </c>
      <c r="I94" s="59">
        <v>2</v>
      </c>
      <c r="J94" s="59">
        <v>2</v>
      </c>
      <c r="K94" s="59">
        <v>2</v>
      </c>
      <c r="L94" s="57">
        <v>0.21047488386088603</v>
      </c>
      <c r="M94" s="57">
        <v>0.45444146654207679</v>
      </c>
      <c r="N94" s="57">
        <v>0.85564954581174335</v>
      </c>
      <c r="O94" s="14">
        <v>0.58925565098878963</v>
      </c>
      <c r="P94" s="14">
        <v>0.47891314261057566</v>
      </c>
      <c r="Q94" s="14">
        <v>0.48336824452283178</v>
      </c>
      <c r="R94" s="14">
        <v>0.28734788556634538</v>
      </c>
      <c r="S94" s="14">
        <v>0.44721359549995793</v>
      </c>
      <c r="T94" s="14">
        <v>0.49029033784546011</v>
      </c>
      <c r="U94" s="14">
        <v>0.50709255283710997</v>
      </c>
      <c r="V94" s="14">
        <v>0.28734788556634538</v>
      </c>
      <c r="W94" s="14">
        <v>0.55708601453115558</v>
      </c>
      <c r="X94" s="15">
        <v>0.47434164902525688</v>
      </c>
      <c r="Y94" s="14">
        <v>0.40824829046386302</v>
      </c>
      <c r="Z94" s="14">
        <v>0.39223227027636809</v>
      </c>
      <c r="AA94" s="14">
        <v>0.32444284226152509</v>
      </c>
      <c r="AB94" s="14">
        <v>0.46423834544262971</v>
      </c>
      <c r="AC94" s="14">
        <v>0.38669459561826541</v>
      </c>
      <c r="AD94" s="16">
        <v>0.40406101782088427</v>
      </c>
    </row>
    <row r="95" spans="1:30" x14ac:dyDescent="0.3">
      <c r="A95" s="198"/>
      <c r="B95" s="210"/>
      <c r="C95" s="201"/>
      <c r="D95" s="51" t="s">
        <v>37</v>
      </c>
      <c r="E95" s="80">
        <v>112679</v>
      </c>
      <c r="F95" s="53" t="s">
        <v>77</v>
      </c>
      <c r="G95" s="53">
        <v>3</v>
      </c>
      <c r="H95" s="54">
        <v>4</v>
      </c>
      <c r="I95" s="55">
        <v>4</v>
      </c>
      <c r="J95" s="55">
        <v>4</v>
      </c>
      <c r="K95" s="55">
        <v>4</v>
      </c>
      <c r="L95" s="57">
        <v>0.19341933665218319</v>
      </c>
      <c r="M95" s="57">
        <v>0.42096578888207142</v>
      </c>
      <c r="N95" s="57">
        <v>0.73222466975939304</v>
      </c>
      <c r="O95" s="14">
        <v>0.35355339059327379</v>
      </c>
      <c r="P95" s="14">
        <v>0.47891314261057566</v>
      </c>
      <c r="Q95" s="14">
        <v>0.48336824452283178</v>
      </c>
      <c r="R95" s="14">
        <v>0.47891314261057566</v>
      </c>
      <c r="S95" s="14">
        <v>0.44721359549995793</v>
      </c>
      <c r="T95" s="14">
        <v>0.49029033784546011</v>
      </c>
      <c r="U95" s="14">
        <v>0.50709255283710997</v>
      </c>
      <c r="V95" s="14">
        <v>0.47891314261057566</v>
      </c>
      <c r="W95" s="14">
        <v>0.18569533817705186</v>
      </c>
      <c r="X95" s="15">
        <v>0.47434164902525688</v>
      </c>
      <c r="Y95" s="14">
        <v>0.27216552697590868</v>
      </c>
      <c r="Z95" s="14">
        <v>0.39223227027636809</v>
      </c>
      <c r="AA95" s="14">
        <v>0.32444284226152509</v>
      </c>
      <c r="AB95" s="14">
        <v>0.46423834544262971</v>
      </c>
      <c r="AC95" s="14">
        <v>0.48336824452283178</v>
      </c>
      <c r="AD95" s="16">
        <v>0.50507627227610541</v>
      </c>
    </row>
    <row r="96" spans="1:30" x14ac:dyDescent="0.3">
      <c r="A96" s="198"/>
      <c r="B96" s="210"/>
      <c r="C96" s="201"/>
      <c r="D96" s="83">
        <v>53803500</v>
      </c>
      <c r="E96" s="76">
        <v>114020</v>
      </c>
      <c r="F96" s="53" t="s">
        <v>40</v>
      </c>
      <c r="G96" s="53">
        <v>4</v>
      </c>
      <c r="H96" s="54">
        <v>3</v>
      </c>
      <c r="I96" s="55">
        <v>3</v>
      </c>
      <c r="J96" s="55">
        <v>3</v>
      </c>
      <c r="K96" s="55">
        <v>3</v>
      </c>
      <c r="L96" s="57">
        <v>0.19880508854111134</v>
      </c>
      <c r="M96" s="57">
        <v>0.43086645926479322</v>
      </c>
      <c r="N96" s="57">
        <v>0.74563226370452718</v>
      </c>
      <c r="O96" s="14">
        <v>0.35355339059327379</v>
      </c>
      <c r="P96" s="14">
        <v>0.47891314261057566</v>
      </c>
      <c r="Q96" s="14">
        <v>0.38669459561826541</v>
      </c>
      <c r="R96" s="14">
        <v>0.47891314261057566</v>
      </c>
      <c r="S96" s="14">
        <v>0.44721359549995793</v>
      </c>
      <c r="T96" s="14">
        <v>0.49029033784546011</v>
      </c>
      <c r="U96" s="14">
        <v>0.33806170189140661</v>
      </c>
      <c r="V96" s="14">
        <v>0.47891314261057566</v>
      </c>
      <c r="W96" s="14">
        <v>0.18569533817705186</v>
      </c>
      <c r="X96" s="15">
        <v>0.47434164902525688</v>
      </c>
      <c r="Y96" s="14">
        <v>0.40824829046386302</v>
      </c>
      <c r="Z96" s="14">
        <v>0.19611613513818404</v>
      </c>
      <c r="AA96" s="14">
        <v>0.81110710565381272</v>
      </c>
      <c r="AB96" s="14">
        <v>0.37139067635410372</v>
      </c>
      <c r="AC96" s="14">
        <v>0.48336824452283178</v>
      </c>
      <c r="AD96" s="16">
        <v>0.40406101782088427</v>
      </c>
    </row>
    <row r="97" spans="1:30" ht="15" thickBot="1" x14ac:dyDescent="0.35">
      <c r="A97" s="199"/>
      <c r="B97" s="211"/>
      <c r="C97" s="202"/>
      <c r="D97" s="81"/>
      <c r="E97" s="82">
        <v>113575</v>
      </c>
      <c r="F97" s="61" t="s">
        <v>78</v>
      </c>
      <c r="G97" s="61" t="s">
        <v>42</v>
      </c>
      <c r="H97" s="62" t="s">
        <v>42</v>
      </c>
      <c r="I97" s="63">
        <v>5</v>
      </c>
      <c r="J97" s="63">
        <v>5</v>
      </c>
      <c r="K97" s="63">
        <v>5</v>
      </c>
      <c r="L97" s="65">
        <v>0.1676370112271274</v>
      </c>
      <c r="M97" s="65">
        <v>0.36220688858637184</v>
      </c>
      <c r="N97" s="65">
        <v>0.66272803660755264</v>
      </c>
      <c r="O97" s="17">
        <v>0.23570226039551587</v>
      </c>
      <c r="P97" s="17">
        <v>0.28734788556634538</v>
      </c>
      <c r="Q97" s="17">
        <v>0.38669459561826541</v>
      </c>
      <c r="R97" s="17">
        <v>0.47891314261057566</v>
      </c>
      <c r="S97" s="17">
        <v>0.44721359549995793</v>
      </c>
      <c r="T97" s="17">
        <v>0.19611613513818404</v>
      </c>
      <c r="U97" s="17">
        <v>0.33806170189140661</v>
      </c>
      <c r="V97" s="17">
        <v>0.47891314261057566</v>
      </c>
      <c r="W97" s="17">
        <v>0.55708601453115558</v>
      </c>
      <c r="X97" s="18">
        <v>0.31622776601683794</v>
      </c>
      <c r="Y97" s="17">
        <v>0.54433105395181736</v>
      </c>
      <c r="Z97" s="17">
        <v>0.19611613513818404</v>
      </c>
      <c r="AA97" s="17">
        <v>0.16222142113076254</v>
      </c>
      <c r="AB97" s="17">
        <v>0.46423834544262971</v>
      </c>
      <c r="AC97" s="17">
        <v>0.38669459561826541</v>
      </c>
      <c r="AD97" s="19">
        <v>0.40406101782088427</v>
      </c>
    </row>
    <row r="98" spans="1:30" x14ac:dyDescent="0.3">
      <c r="A98" s="197">
        <v>21</v>
      </c>
      <c r="B98" s="197" t="s">
        <v>74</v>
      </c>
      <c r="C98" s="200">
        <v>20</v>
      </c>
      <c r="D98" s="44" t="s">
        <v>79</v>
      </c>
      <c r="E98" s="84">
        <v>114248</v>
      </c>
      <c r="F98" s="46" t="s">
        <v>80</v>
      </c>
      <c r="G98" s="46">
        <v>1</v>
      </c>
      <c r="H98" s="47">
        <v>1</v>
      </c>
      <c r="I98" s="66">
        <v>1</v>
      </c>
      <c r="J98" s="66">
        <v>1</v>
      </c>
      <c r="K98" s="66">
        <v>1</v>
      </c>
      <c r="L98" s="50">
        <v>0.22894092119322154</v>
      </c>
      <c r="M98" s="50">
        <v>0.49559122108925108</v>
      </c>
      <c r="N98" s="50">
        <v>0.96563292333516659</v>
      </c>
      <c r="O98" s="11">
        <v>0.58925565098878963</v>
      </c>
      <c r="P98" s="11">
        <v>0.47891314261057566</v>
      </c>
      <c r="Q98" s="11">
        <v>0.48336824452283178</v>
      </c>
      <c r="R98" s="11">
        <v>0.47891314261057566</v>
      </c>
      <c r="S98" s="11">
        <v>0.44721359549995793</v>
      </c>
      <c r="T98" s="11">
        <v>0.49029033784546011</v>
      </c>
      <c r="U98" s="11">
        <v>0.50709255283710997</v>
      </c>
      <c r="V98" s="11">
        <v>0.47891314261057566</v>
      </c>
      <c r="W98" s="11">
        <v>0.55708601453115558</v>
      </c>
      <c r="X98" s="27">
        <v>0.47434164902525688</v>
      </c>
      <c r="Y98" s="11">
        <v>0.54433105395181736</v>
      </c>
      <c r="Z98" s="11">
        <v>0.78446454055273618</v>
      </c>
      <c r="AA98" s="11">
        <v>0.32444284226152509</v>
      </c>
      <c r="AB98" s="11">
        <v>0.46423834544262971</v>
      </c>
      <c r="AC98" s="11">
        <v>0.48336824452283178</v>
      </c>
      <c r="AD98" s="13">
        <v>0.50507627227610541</v>
      </c>
    </row>
    <row r="99" spans="1:30" x14ac:dyDescent="0.3">
      <c r="A99" s="198"/>
      <c r="B99" s="198"/>
      <c r="C99" s="201"/>
      <c r="D99" s="51" t="s">
        <v>37</v>
      </c>
      <c r="E99" s="80">
        <v>110660</v>
      </c>
      <c r="F99" s="53" t="s">
        <v>36</v>
      </c>
      <c r="G99" s="53" t="s">
        <v>42</v>
      </c>
      <c r="H99" s="54" t="s">
        <v>42</v>
      </c>
      <c r="I99" s="59">
        <v>4</v>
      </c>
      <c r="J99" s="59">
        <v>4</v>
      </c>
      <c r="K99" s="55">
        <v>3</v>
      </c>
      <c r="L99" s="57">
        <v>0.19180728343358575</v>
      </c>
      <c r="M99" s="57">
        <v>0.41575000944429746</v>
      </c>
      <c r="N99" s="57">
        <v>0.80872431166496206</v>
      </c>
      <c r="O99" s="14">
        <v>0.58925565098878963</v>
      </c>
      <c r="P99" s="14">
        <v>0.47891314261057566</v>
      </c>
      <c r="Q99" s="14">
        <v>0.48336824452283178</v>
      </c>
      <c r="R99" s="14">
        <v>0.28734788556634538</v>
      </c>
      <c r="S99" s="14">
        <v>0.44721359549995793</v>
      </c>
      <c r="T99" s="14">
        <v>0.49029033784546011</v>
      </c>
      <c r="U99" s="14">
        <v>0.50709255283710997</v>
      </c>
      <c r="V99" s="14">
        <v>0.28734788556634538</v>
      </c>
      <c r="W99" s="14">
        <v>0.55708601453115558</v>
      </c>
      <c r="X99" s="15">
        <v>0.47434164902525688</v>
      </c>
      <c r="Y99" s="14">
        <v>0.40824829046386302</v>
      </c>
      <c r="Z99" s="14">
        <v>0.39223227027636809</v>
      </c>
      <c r="AA99" s="14">
        <v>0.32444284226152509</v>
      </c>
      <c r="AB99" s="14">
        <v>0.46423834544262971</v>
      </c>
      <c r="AC99" s="14">
        <v>0.38669459561826541</v>
      </c>
      <c r="AD99" s="16">
        <v>0.40406101782088427</v>
      </c>
    </row>
    <row r="100" spans="1:30" x14ac:dyDescent="0.3">
      <c r="A100" s="198"/>
      <c r="B100" s="198"/>
      <c r="C100" s="201"/>
      <c r="D100" s="83">
        <v>161560000</v>
      </c>
      <c r="E100" s="80">
        <v>112679</v>
      </c>
      <c r="F100" s="53" t="s">
        <v>77</v>
      </c>
      <c r="G100" s="53" t="s">
        <v>42</v>
      </c>
      <c r="H100" s="54" t="s">
        <v>42</v>
      </c>
      <c r="I100" s="59">
        <v>5</v>
      </c>
      <c r="J100" s="59">
        <v>5</v>
      </c>
      <c r="K100" s="59">
        <v>5</v>
      </c>
      <c r="L100" s="57">
        <v>0.17958716706461791</v>
      </c>
      <c r="M100" s="57">
        <v>0.39283011157604159</v>
      </c>
      <c r="N100" s="57">
        <v>0.70407514227039025</v>
      </c>
      <c r="O100" s="14">
        <v>0.35355339059327379</v>
      </c>
      <c r="P100" s="14">
        <v>0.47891314261057566</v>
      </c>
      <c r="Q100" s="14">
        <v>0.48336824452283178</v>
      </c>
      <c r="R100" s="14">
        <v>0.47891314261057566</v>
      </c>
      <c r="S100" s="14">
        <v>0.44721359549995793</v>
      </c>
      <c r="T100" s="14">
        <v>0.49029033784546011</v>
      </c>
      <c r="U100" s="14">
        <v>0.50709255283710997</v>
      </c>
      <c r="V100" s="14">
        <v>0.47891314261057566</v>
      </c>
      <c r="W100" s="14">
        <v>0.18569533817705186</v>
      </c>
      <c r="X100" s="15">
        <v>0.47434164902525688</v>
      </c>
      <c r="Y100" s="14">
        <v>0.27216552697590868</v>
      </c>
      <c r="Z100" s="14">
        <v>0.39223227027636809</v>
      </c>
      <c r="AA100" s="14">
        <v>0.32444284226152509</v>
      </c>
      <c r="AB100" s="14">
        <v>0.46423834544262971</v>
      </c>
      <c r="AC100" s="14">
        <v>0.48336824452283178</v>
      </c>
      <c r="AD100" s="16">
        <v>0.50507627227610541</v>
      </c>
    </row>
    <row r="101" spans="1:30" x14ac:dyDescent="0.3">
      <c r="A101" s="198"/>
      <c r="B101" s="198"/>
      <c r="C101" s="201"/>
      <c r="D101" s="195"/>
      <c r="E101" s="76">
        <v>114020</v>
      </c>
      <c r="F101" s="53" t="s">
        <v>40</v>
      </c>
      <c r="G101" s="53">
        <v>2</v>
      </c>
      <c r="H101" s="54">
        <v>2</v>
      </c>
      <c r="I101" s="55">
        <v>3</v>
      </c>
      <c r="J101" s="55">
        <v>3</v>
      </c>
      <c r="K101" s="55">
        <v>4</v>
      </c>
      <c r="L101" s="57">
        <v>0.19513045487540598</v>
      </c>
      <c r="M101" s="57">
        <v>0.42648440126368864</v>
      </c>
      <c r="N101" s="57">
        <v>0.74283309483157534</v>
      </c>
      <c r="O101" s="14">
        <v>0.35355339059327379</v>
      </c>
      <c r="P101" s="14">
        <v>0.47891314261057566</v>
      </c>
      <c r="Q101" s="14">
        <v>0.38669459561826541</v>
      </c>
      <c r="R101" s="14">
        <v>0.47891314261057566</v>
      </c>
      <c r="S101" s="14">
        <v>0.44721359549995793</v>
      </c>
      <c r="T101" s="14">
        <v>0.49029033784546011</v>
      </c>
      <c r="U101" s="14">
        <v>0.33806170189140661</v>
      </c>
      <c r="V101" s="14">
        <v>0.47891314261057566</v>
      </c>
      <c r="W101" s="14">
        <v>0.18569533817705186</v>
      </c>
      <c r="X101" s="15">
        <v>0.47434164902525688</v>
      </c>
      <c r="Y101" s="14">
        <v>0.40824829046386302</v>
      </c>
      <c r="Z101" s="14">
        <v>0.19611613513818404</v>
      </c>
      <c r="AA101" s="14">
        <v>0.81110710565381272</v>
      </c>
      <c r="AB101" s="14">
        <v>0.37139067635410372</v>
      </c>
      <c r="AC101" s="14">
        <v>0.48336824452283178</v>
      </c>
      <c r="AD101" s="16">
        <v>0.40406101782088427</v>
      </c>
    </row>
    <row r="102" spans="1:30" ht="15" thickBot="1" x14ac:dyDescent="0.35">
      <c r="A102" s="199"/>
      <c r="B102" s="199"/>
      <c r="C102" s="202"/>
      <c r="D102" s="196"/>
      <c r="E102" s="82">
        <v>113575</v>
      </c>
      <c r="F102" s="61" t="s">
        <v>78</v>
      </c>
      <c r="G102" s="61">
        <v>3</v>
      </c>
      <c r="H102" s="62">
        <v>3</v>
      </c>
      <c r="I102" s="85">
        <v>2</v>
      </c>
      <c r="J102" s="85">
        <v>2</v>
      </c>
      <c r="K102" s="63">
        <v>2</v>
      </c>
      <c r="L102" s="65">
        <v>0.20453417343316729</v>
      </c>
      <c r="M102" s="65">
        <v>0.44351297089888936</v>
      </c>
      <c r="N102" s="65">
        <v>0.8237253093238649</v>
      </c>
      <c r="O102" s="17">
        <v>0.23570226039551587</v>
      </c>
      <c r="P102" s="17">
        <v>0.28734788556634538</v>
      </c>
      <c r="Q102" s="17">
        <v>0.38669459561826541</v>
      </c>
      <c r="R102" s="17">
        <v>0.47891314261057566</v>
      </c>
      <c r="S102" s="17">
        <v>0.44721359549995793</v>
      </c>
      <c r="T102" s="17">
        <v>0.19611613513818404</v>
      </c>
      <c r="U102" s="17">
        <v>0.33806170189140661</v>
      </c>
      <c r="V102" s="17">
        <v>0.47891314261057566</v>
      </c>
      <c r="W102" s="17">
        <v>0.55708601453115558</v>
      </c>
      <c r="X102" s="18">
        <v>0.31622776601683794</v>
      </c>
      <c r="Y102" s="17">
        <v>0.54433105395181736</v>
      </c>
      <c r="Z102" s="17">
        <v>0.19611613513818404</v>
      </c>
      <c r="AA102" s="17">
        <v>0.16222142113076254</v>
      </c>
      <c r="AB102" s="17">
        <v>0.46423834544262971</v>
      </c>
      <c r="AC102" s="17">
        <v>0.38669459561826541</v>
      </c>
      <c r="AD102" s="19">
        <v>0.40406101782088427</v>
      </c>
    </row>
    <row r="103" spans="1:30" x14ac:dyDescent="0.3">
      <c r="A103" s="197">
        <v>22</v>
      </c>
      <c r="B103" s="197" t="s">
        <v>81</v>
      </c>
      <c r="C103" s="200">
        <v>10</v>
      </c>
      <c r="D103" s="44" t="s">
        <v>82</v>
      </c>
      <c r="E103" s="79">
        <v>114202</v>
      </c>
      <c r="F103" s="46" t="s">
        <v>57</v>
      </c>
      <c r="G103" s="46">
        <v>1</v>
      </c>
      <c r="H103" s="47">
        <v>1</v>
      </c>
      <c r="I103" s="48">
        <v>2</v>
      </c>
      <c r="J103" s="48">
        <v>2</v>
      </c>
      <c r="K103" s="48">
        <v>2</v>
      </c>
      <c r="L103" s="50">
        <v>0.26328132212226907</v>
      </c>
      <c r="M103" s="50">
        <v>0.50948925236510101</v>
      </c>
      <c r="N103" s="50">
        <v>0.70112781897801424</v>
      </c>
      <c r="O103" s="11">
        <v>0.5</v>
      </c>
      <c r="P103" s="11">
        <v>0.5</v>
      </c>
      <c r="Q103" s="11">
        <v>0.5</v>
      </c>
      <c r="R103" s="11">
        <v>0.5</v>
      </c>
      <c r="S103" s="11">
        <v>0.55470019622522915</v>
      </c>
      <c r="T103" s="11">
        <v>0.59628479399994394</v>
      </c>
      <c r="U103" s="11">
        <v>0.58834840541455213</v>
      </c>
      <c r="V103" s="11">
        <v>0.5</v>
      </c>
      <c r="W103" s="11">
        <v>0.28867513459481292</v>
      </c>
      <c r="X103" s="27">
        <v>0.60633906259083248</v>
      </c>
      <c r="Y103" s="11">
        <v>0.61721339984836765</v>
      </c>
      <c r="Z103" s="11">
        <v>0.42640143271122083</v>
      </c>
      <c r="AA103" s="11">
        <v>0.39056673294247163</v>
      </c>
      <c r="AB103" s="11">
        <v>0.5</v>
      </c>
      <c r="AC103" s="11">
        <v>0.5</v>
      </c>
      <c r="AD103" s="13">
        <v>0.5</v>
      </c>
    </row>
    <row r="104" spans="1:30" x14ac:dyDescent="0.3">
      <c r="A104" s="198"/>
      <c r="B104" s="198"/>
      <c r="C104" s="201"/>
      <c r="D104" s="51" t="s">
        <v>37</v>
      </c>
      <c r="E104" s="76">
        <v>110070</v>
      </c>
      <c r="F104" s="53" t="s">
        <v>83</v>
      </c>
      <c r="G104" s="53">
        <v>2</v>
      </c>
      <c r="H104" s="54">
        <v>2</v>
      </c>
      <c r="I104" s="55">
        <v>1</v>
      </c>
      <c r="J104" s="55">
        <v>1</v>
      </c>
      <c r="K104" s="55">
        <v>1</v>
      </c>
      <c r="L104" s="57">
        <v>0.29080791614814555</v>
      </c>
      <c r="M104" s="57">
        <v>0.55546494971231919</v>
      </c>
      <c r="N104" s="57">
        <v>0.88413487671537627</v>
      </c>
      <c r="O104" s="14">
        <v>0.5</v>
      </c>
      <c r="P104" s="14">
        <v>0.5</v>
      </c>
      <c r="Q104" s="14">
        <v>0.5</v>
      </c>
      <c r="R104" s="14">
        <v>0.5</v>
      </c>
      <c r="S104" s="14">
        <v>0.55470019622522915</v>
      </c>
      <c r="T104" s="14">
        <v>0.59628479399994394</v>
      </c>
      <c r="U104" s="14">
        <v>0.39223227027636809</v>
      </c>
      <c r="V104" s="14">
        <v>0.5</v>
      </c>
      <c r="W104" s="14">
        <v>0.86602540378443871</v>
      </c>
      <c r="X104" s="15">
        <v>0.60633906259083248</v>
      </c>
      <c r="Y104" s="14">
        <v>0.15430334996209191</v>
      </c>
      <c r="Z104" s="14">
        <v>0.21320071635561041</v>
      </c>
      <c r="AA104" s="14">
        <v>0.39056673294247163</v>
      </c>
      <c r="AB104" s="14">
        <v>0.5</v>
      </c>
      <c r="AC104" s="14">
        <v>0.5</v>
      </c>
      <c r="AD104" s="16">
        <v>0.5</v>
      </c>
    </row>
    <row r="105" spans="1:30" x14ac:dyDescent="0.3">
      <c r="A105" s="198"/>
      <c r="B105" s="198"/>
      <c r="C105" s="201"/>
      <c r="D105" s="207">
        <v>85000000</v>
      </c>
      <c r="E105" s="80">
        <v>113767</v>
      </c>
      <c r="F105" s="53" t="s">
        <v>32</v>
      </c>
      <c r="G105" s="53" t="s">
        <v>84</v>
      </c>
      <c r="H105" s="54" t="s">
        <v>42</v>
      </c>
      <c r="I105" s="59">
        <v>3</v>
      </c>
      <c r="J105" s="59">
        <v>3</v>
      </c>
      <c r="K105" s="59">
        <v>3</v>
      </c>
      <c r="L105" s="57">
        <v>0.23881939973011129</v>
      </c>
      <c r="M105" s="57">
        <v>0.46076390191387095</v>
      </c>
      <c r="N105" s="57">
        <v>0.60626232830701177</v>
      </c>
      <c r="O105" s="14">
        <v>0.5</v>
      </c>
      <c r="P105" s="14">
        <v>0.5</v>
      </c>
      <c r="Q105" s="14">
        <v>0.5</v>
      </c>
      <c r="R105" s="14">
        <v>0.5</v>
      </c>
      <c r="S105" s="14">
        <v>0.55470019622522915</v>
      </c>
      <c r="T105" s="14">
        <v>0.44721359549995793</v>
      </c>
      <c r="U105" s="14">
        <v>0.58834840541455213</v>
      </c>
      <c r="V105" s="14">
        <v>0.5</v>
      </c>
      <c r="W105" s="14">
        <v>0.28867513459481292</v>
      </c>
      <c r="X105" s="15">
        <v>0.36380343755449945</v>
      </c>
      <c r="Y105" s="14">
        <v>0.61721339984836765</v>
      </c>
      <c r="Z105" s="14">
        <v>0.85280286542244166</v>
      </c>
      <c r="AA105" s="14">
        <v>0.6509445549041194</v>
      </c>
      <c r="AB105" s="14">
        <v>0.5</v>
      </c>
      <c r="AC105" s="14">
        <v>0.5</v>
      </c>
      <c r="AD105" s="16">
        <v>0.5</v>
      </c>
    </row>
    <row r="106" spans="1:30" ht="15" thickBot="1" x14ac:dyDescent="0.35">
      <c r="A106" s="199"/>
      <c r="B106" s="199"/>
      <c r="C106" s="202"/>
      <c r="D106" s="208"/>
      <c r="E106" s="82">
        <v>113554</v>
      </c>
      <c r="F106" s="61" t="s">
        <v>85</v>
      </c>
      <c r="G106" s="61" t="s">
        <v>84</v>
      </c>
      <c r="H106" s="62" t="s">
        <v>42</v>
      </c>
      <c r="I106" s="63">
        <v>4</v>
      </c>
      <c r="J106" s="63">
        <v>4</v>
      </c>
      <c r="K106" s="63">
        <v>4</v>
      </c>
      <c r="L106" s="65">
        <v>0.20709136199947251</v>
      </c>
      <c r="M106" s="65">
        <v>0.40148013731941051</v>
      </c>
      <c r="N106" s="65">
        <v>0.570220507369535</v>
      </c>
      <c r="O106" s="17">
        <v>0.5</v>
      </c>
      <c r="P106" s="17">
        <v>0.5</v>
      </c>
      <c r="Q106" s="17">
        <v>0.5</v>
      </c>
      <c r="R106" s="17">
        <v>0.5</v>
      </c>
      <c r="S106" s="17">
        <v>0.27735009811261457</v>
      </c>
      <c r="T106" s="17">
        <v>0.29814239699997197</v>
      </c>
      <c r="U106" s="17">
        <v>0.39223227027636809</v>
      </c>
      <c r="V106" s="17">
        <v>0.5</v>
      </c>
      <c r="W106" s="17">
        <v>0.28867513459481292</v>
      </c>
      <c r="X106" s="18">
        <v>0.36380343755449945</v>
      </c>
      <c r="Y106" s="17">
        <v>0.46291004988627571</v>
      </c>
      <c r="Z106" s="17">
        <v>0.21320071635561041</v>
      </c>
      <c r="AA106" s="17">
        <v>0.52075564392329554</v>
      </c>
      <c r="AB106" s="17">
        <v>0.5</v>
      </c>
      <c r="AC106" s="17">
        <v>0.5</v>
      </c>
      <c r="AD106" s="19">
        <v>0.5</v>
      </c>
    </row>
    <row r="107" spans="1:30" x14ac:dyDescent="0.3">
      <c r="A107" s="197">
        <v>23</v>
      </c>
      <c r="B107" s="197" t="s">
        <v>86</v>
      </c>
      <c r="C107" s="200">
        <v>10</v>
      </c>
      <c r="D107" s="193" t="s">
        <v>87</v>
      </c>
      <c r="E107" s="84">
        <v>110013</v>
      </c>
      <c r="F107" s="46" t="s">
        <v>88</v>
      </c>
      <c r="G107" s="46" t="s">
        <v>42</v>
      </c>
      <c r="H107" s="47" t="s">
        <v>42</v>
      </c>
      <c r="I107" s="49">
        <v>3</v>
      </c>
      <c r="J107" s="49">
        <v>3</v>
      </c>
      <c r="K107" s="49">
        <v>3</v>
      </c>
      <c r="L107" s="50">
        <v>0.27422111460538212</v>
      </c>
      <c r="M107" s="50">
        <v>0.46558013961326378</v>
      </c>
      <c r="N107" s="50">
        <v>0.63571491548459247</v>
      </c>
      <c r="O107" s="11">
        <v>0.57735026918962573</v>
      </c>
      <c r="P107" s="11">
        <v>0.457495710997814</v>
      </c>
      <c r="Q107" s="11">
        <v>0.61545745489666359</v>
      </c>
      <c r="R107" s="11">
        <v>0.57735026918962573</v>
      </c>
      <c r="S107" s="11">
        <v>0.57735026918962573</v>
      </c>
      <c r="T107" s="11">
        <v>0.39056673294247163</v>
      </c>
      <c r="U107" s="11">
        <v>0.57735026918962573</v>
      </c>
      <c r="V107" s="11">
        <v>0.56568542494923801</v>
      </c>
      <c r="W107" s="11">
        <v>0.22941573387056174</v>
      </c>
      <c r="X107" s="27">
        <v>0.4923659639173309</v>
      </c>
      <c r="Y107" s="11">
        <v>0.17407765595569785</v>
      </c>
      <c r="Z107" s="11">
        <v>0.57735026918962584</v>
      </c>
      <c r="AA107" s="11">
        <v>0.7453559924999299</v>
      </c>
      <c r="AB107" s="11">
        <v>0.61545745489666359</v>
      </c>
      <c r="AC107" s="11">
        <v>0.57735026918962573</v>
      </c>
      <c r="AD107" s="13">
        <v>0.57735026918962573</v>
      </c>
    </row>
    <row r="108" spans="1:30" x14ac:dyDescent="0.3">
      <c r="A108" s="198"/>
      <c r="B108" s="198"/>
      <c r="C108" s="201"/>
      <c r="D108" s="194"/>
      <c r="E108" s="80">
        <v>111045</v>
      </c>
      <c r="F108" s="53" t="s">
        <v>49</v>
      </c>
      <c r="G108" s="53">
        <v>1</v>
      </c>
      <c r="H108" s="54">
        <v>1</v>
      </c>
      <c r="I108" s="56">
        <v>1</v>
      </c>
      <c r="J108" s="56">
        <v>1</v>
      </c>
      <c r="K108" s="56">
        <v>1</v>
      </c>
      <c r="L108" s="57">
        <v>0.38012318917170662</v>
      </c>
      <c r="M108" s="57">
        <v>0.6404160727133843</v>
      </c>
      <c r="N108" s="57">
        <v>0.92961743091210691</v>
      </c>
      <c r="O108" s="14">
        <v>0.57735026918962573</v>
      </c>
      <c r="P108" s="14">
        <v>0.76249285166302339</v>
      </c>
      <c r="Q108" s="14">
        <v>0.61545745489666359</v>
      </c>
      <c r="R108" s="14">
        <v>0.57735026918962573</v>
      </c>
      <c r="S108" s="14">
        <v>0.57735026918962573</v>
      </c>
      <c r="T108" s="14">
        <v>0.6509445549041194</v>
      </c>
      <c r="U108" s="14">
        <v>0.57735026918962573</v>
      </c>
      <c r="V108" s="14">
        <v>0.70710678118654746</v>
      </c>
      <c r="W108" s="14">
        <v>0.68824720161168518</v>
      </c>
      <c r="X108" s="15">
        <v>0.61545745489666359</v>
      </c>
      <c r="Y108" s="14">
        <v>0.69631062382279141</v>
      </c>
      <c r="Z108" s="14">
        <v>0.57735026918962584</v>
      </c>
      <c r="AA108" s="14">
        <v>0.29814239699997197</v>
      </c>
      <c r="AB108" s="14">
        <v>0.61545745489666359</v>
      </c>
      <c r="AC108" s="14">
        <v>0.57735026918962573</v>
      </c>
      <c r="AD108" s="16">
        <v>0.57735026918962573</v>
      </c>
    </row>
    <row r="109" spans="1:30" ht="15" thickBot="1" x14ac:dyDescent="0.35">
      <c r="A109" s="199"/>
      <c r="B109" s="199"/>
      <c r="C109" s="202"/>
      <c r="D109" s="77" t="s">
        <v>89</v>
      </c>
      <c r="E109" s="82">
        <v>112503</v>
      </c>
      <c r="F109" s="61" t="s">
        <v>52</v>
      </c>
      <c r="G109" s="61">
        <v>2</v>
      </c>
      <c r="H109" s="62">
        <v>2</v>
      </c>
      <c r="I109" s="64">
        <v>2</v>
      </c>
      <c r="J109" s="64">
        <v>2</v>
      </c>
      <c r="K109" s="64">
        <v>2</v>
      </c>
      <c r="L109" s="65">
        <v>0.3456556962229097</v>
      </c>
      <c r="M109" s="65">
        <v>0.58193844115175275</v>
      </c>
      <c r="N109" s="65">
        <v>0.8047918737912475</v>
      </c>
      <c r="O109" s="17">
        <v>0.57735026918962573</v>
      </c>
      <c r="P109" s="17">
        <v>0.457495710997814</v>
      </c>
      <c r="Q109" s="17">
        <v>0.4923659639173309</v>
      </c>
      <c r="R109" s="17">
        <v>0.57735026918962573</v>
      </c>
      <c r="S109" s="17">
        <v>0.57735026918962573</v>
      </c>
      <c r="T109" s="17">
        <v>0.6509445549041194</v>
      </c>
      <c r="U109" s="17">
        <v>0.57735026918962573</v>
      </c>
      <c r="V109" s="17">
        <v>0.42426406871192851</v>
      </c>
      <c r="W109" s="17">
        <v>0.68824720161168518</v>
      </c>
      <c r="X109" s="18">
        <v>0.61545745489666359</v>
      </c>
      <c r="Y109" s="17">
        <v>0.69631062382279141</v>
      </c>
      <c r="Z109" s="17">
        <v>0.57735026918962584</v>
      </c>
      <c r="AA109" s="17">
        <v>0.59628479399994394</v>
      </c>
      <c r="AB109" s="17">
        <v>0.4923659639173309</v>
      </c>
      <c r="AC109" s="17">
        <v>0.57735026918962573</v>
      </c>
      <c r="AD109" s="19">
        <v>0.57735026918962573</v>
      </c>
    </row>
    <row r="110" spans="1:30" x14ac:dyDescent="0.3">
      <c r="A110" s="197">
        <v>24</v>
      </c>
      <c r="B110" s="197" t="s">
        <v>90</v>
      </c>
      <c r="C110" s="200">
        <v>10</v>
      </c>
      <c r="D110" s="193" t="s">
        <v>91</v>
      </c>
      <c r="E110" s="79">
        <v>113965</v>
      </c>
      <c r="F110" s="46" t="s">
        <v>92</v>
      </c>
      <c r="G110" s="46">
        <v>1</v>
      </c>
      <c r="H110" s="47">
        <v>1</v>
      </c>
      <c r="I110" s="49">
        <v>1</v>
      </c>
      <c r="J110" s="49">
        <v>1</v>
      </c>
      <c r="K110" s="49">
        <v>1</v>
      </c>
      <c r="L110" s="50">
        <v>0.26003158867939413</v>
      </c>
      <c r="M110" s="50">
        <v>0.51316578128902657</v>
      </c>
      <c r="N110" s="50">
        <v>0.84823544072239565</v>
      </c>
      <c r="O110" s="11">
        <v>0.5</v>
      </c>
      <c r="P110" s="11">
        <v>0.69337524528153649</v>
      </c>
      <c r="Q110" s="11">
        <v>0.5</v>
      </c>
      <c r="R110" s="11">
        <v>0.5</v>
      </c>
      <c r="S110" s="11">
        <v>0.5</v>
      </c>
      <c r="T110" s="11">
        <v>0.52414241836095921</v>
      </c>
      <c r="U110" s="11">
        <v>0.43643578047198478</v>
      </c>
      <c r="V110" s="11">
        <v>0.69337524528153649</v>
      </c>
      <c r="W110" s="11">
        <v>0.5</v>
      </c>
      <c r="X110" s="27">
        <v>0.41931393468876732</v>
      </c>
      <c r="Y110" s="11">
        <v>0.23570226039551587</v>
      </c>
      <c r="Z110" s="11">
        <v>0.31622776601683794</v>
      </c>
      <c r="AA110" s="11">
        <v>0.55215763037423271</v>
      </c>
      <c r="AB110" s="11">
        <v>0.56254395046301198</v>
      </c>
      <c r="AC110" s="11">
        <v>0.52414241836095921</v>
      </c>
      <c r="AD110" s="13">
        <v>0.56254395046301198</v>
      </c>
    </row>
    <row r="111" spans="1:30" x14ac:dyDescent="0.3">
      <c r="A111" s="198"/>
      <c r="B111" s="198"/>
      <c r="C111" s="201"/>
      <c r="D111" s="194"/>
      <c r="E111" s="80">
        <v>110456</v>
      </c>
      <c r="F111" s="53" t="s">
        <v>93</v>
      </c>
      <c r="G111" s="53" t="s">
        <v>42</v>
      </c>
      <c r="H111" s="54" t="s">
        <v>42</v>
      </c>
      <c r="I111" s="56">
        <v>4</v>
      </c>
      <c r="J111" s="56">
        <v>4</v>
      </c>
      <c r="K111" s="56">
        <v>4</v>
      </c>
      <c r="L111" s="57">
        <v>0.24456856946749816</v>
      </c>
      <c r="M111" s="57">
        <v>0.48288070065107941</v>
      </c>
      <c r="N111" s="57">
        <v>0.77547116128859483</v>
      </c>
      <c r="O111" s="14">
        <v>0.5</v>
      </c>
      <c r="P111" s="14">
        <v>0.41602514716892186</v>
      </c>
      <c r="Q111" s="14">
        <v>0.5</v>
      </c>
      <c r="R111" s="14">
        <v>0.5</v>
      </c>
      <c r="S111" s="14">
        <v>0.5</v>
      </c>
      <c r="T111" s="14">
        <v>0.41931393468876732</v>
      </c>
      <c r="U111" s="14">
        <v>0.6546536707079772</v>
      </c>
      <c r="V111" s="14">
        <v>0.41602514716892186</v>
      </c>
      <c r="W111" s="14">
        <v>0.5</v>
      </c>
      <c r="X111" s="15">
        <v>0.52414241836095921</v>
      </c>
      <c r="Y111" s="14">
        <v>0.47140452079103173</v>
      </c>
      <c r="Z111" s="14">
        <v>0.63245553203367588</v>
      </c>
      <c r="AA111" s="14">
        <v>0.44172610429938614</v>
      </c>
      <c r="AB111" s="14">
        <v>0.56254395046301198</v>
      </c>
      <c r="AC111" s="14">
        <v>0.52414241836095921</v>
      </c>
      <c r="AD111" s="16">
        <v>0.56254395046301198</v>
      </c>
    </row>
    <row r="112" spans="1:30" x14ac:dyDescent="0.3">
      <c r="A112" s="198"/>
      <c r="B112" s="198"/>
      <c r="C112" s="201"/>
      <c r="D112" s="51" t="s">
        <v>37</v>
      </c>
      <c r="E112" s="80">
        <v>110138</v>
      </c>
      <c r="F112" s="86" t="s">
        <v>94</v>
      </c>
      <c r="G112" s="53">
        <v>2</v>
      </c>
      <c r="H112" s="54">
        <v>3</v>
      </c>
      <c r="I112" s="56">
        <v>3</v>
      </c>
      <c r="J112" s="56">
        <v>3</v>
      </c>
      <c r="K112" s="56">
        <v>3</v>
      </c>
      <c r="L112" s="57">
        <v>0.2471211952417309</v>
      </c>
      <c r="M112" s="57">
        <v>0.48802982234196851</v>
      </c>
      <c r="N112" s="57">
        <v>0.7840366687752669</v>
      </c>
      <c r="O112" s="14">
        <v>0.5</v>
      </c>
      <c r="P112" s="14">
        <v>0.41602514716892186</v>
      </c>
      <c r="Q112" s="14">
        <v>0.5</v>
      </c>
      <c r="R112" s="14">
        <v>0.5</v>
      </c>
      <c r="S112" s="14">
        <v>0.5</v>
      </c>
      <c r="T112" s="14">
        <v>0.52414241836095921</v>
      </c>
      <c r="U112" s="14">
        <v>0.43643578047198478</v>
      </c>
      <c r="V112" s="14">
        <v>0.41602514716892186</v>
      </c>
      <c r="W112" s="14">
        <v>0.5</v>
      </c>
      <c r="X112" s="15">
        <v>0.52414241836095921</v>
      </c>
      <c r="Y112" s="14">
        <v>0.47140452079103173</v>
      </c>
      <c r="Z112" s="14">
        <v>0.63245553203367588</v>
      </c>
      <c r="AA112" s="14">
        <v>0.44172610429938614</v>
      </c>
      <c r="AB112" s="14">
        <v>0.56254395046301198</v>
      </c>
      <c r="AC112" s="14">
        <v>0.41931393468876732</v>
      </c>
      <c r="AD112" s="16">
        <v>0.56254395046301198</v>
      </c>
    </row>
    <row r="113" spans="1:30" ht="15" thickBot="1" x14ac:dyDescent="0.35">
      <c r="A113" s="199"/>
      <c r="B113" s="199"/>
      <c r="C113" s="202"/>
      <c r="D113" s="77">
        <v>5115560</v>
      </c>
      <c r="E113" s="82">
        <v>111462</v>
      </c>
      <c r="F113" s="61" t="s">
        <v>95</v>
      </c>
      <c r="G113" s="61">
        <v>3</v>
      </c>
      <c r="H113" s="62">
        <v>2</v>
      </c>
      <c r="I113" s="64">
        <v>2</v>
      </c>
      <c r="J113" s="64">
        <v>2</v>
      </c>
      <c r="K113" s="64">
        <v>2</v>
      </c>
      <c r="L113" s="65">
        <v>0.24827864661137525</v>
      </c>
      <c r="M113" s="65">
        <v>0.49040681431410399</v>
      </c>
      <c r="N113" s="65">
        <v>0.78736235351240036</v>
      </c>
      <c r="O113" s="17">
        <v>0.5</v>
      </c>
      <c r="P113" s="17">
        <v>0.41602514716892186</v>
      </c>
      <c r="Q113" s="17">
        <v>0.5</v>
      </c>
      <c r="R113" s="17">
        <v>0.5</v>
      </c>
      <c r="S113" s="17">
        <v>0.5</v>
      </c>
      <c r="T113" s="17">
        <v>0.52414241836095921</v>
      </c>
      <c r="U113" s="17">
        <v>0.43643578047198478</v>
      </c>
      <c r="V113" s="17">
        <v>0.41602514716892186</v>
      </c>
      <c r="W113" s="17">
        <v>0.5</v>
      </c>
      <c r="X113" s="18">
        <v>0.52414241836095921</v>
      </c>
      <c r="Y113" s="17">
        <v>0.70710678118654757</v>
      </c>
      <c r="Z113" s="17">
        <v>0.31622776601683794</v>
      </c>
      <c r="AA113" s="17">
        <v>0.55215763037423271</v>
      </c>
      <c r="AB113" s="17">
        <v>0.22501758018520479</v>
      </c>
      <c r="AC113" s="17">
        <v>0.52414241836095921</v>
      </c>
      <c r="AD113" s="19">
        <v>0.22501758018520479</v>
      </c>
    </row>
    <row r="114" spans="1:30" x14ac:dyDescent="0.3">
      <c r="A114" s="197">
        <v>25</v>
      </c>
      <c r="B114" s="197" t="s">
        <v>90</v>
      </c>
      <c r="C114" s="200">
        <v>20</v>
      </c>
      <c r="D114" s="193" t="s">
        <v>96</v>
      </c>
      <c r="E114" s="84">
        <v>110456</v>
      </c>
      <c r="F114" s="46" t="s">
        <v>93</v>
      </c>
      <c r="G114" s="46" t="s">
        <v>42</v>
      </c>
      <c r="H114" s="47" t="s">
        <v>42</v>
      </c>
      <c r="I114" s="49">
        <v>3</v>
      </c>
      <c r="J114" s="49">
        <v>3</v>
      </c>
      <c r="K114" s="49">
        <v>3</v>
      </c>
      <c r="L114" s="50">
        <v>0.28242223575032238</v>
      </c>
      <c r="M114" s="50">
        <v>0.47766874738747234</v>
      </c>
      <c r="N114" s="50">
        <v>0.54794458752428687</v>
      </c>
      <c r="O114" s="11">
        <v>0.57735026918962573</v>
      </c>
      <c r="P114" s="11">
        <v>0.57735026918962573</v>
      </c>
      <c r="Q114" s="11">
        <v>0.57735026918962573</v>
      </c>
      <c r="R114" s="11">
        <v>0.6509445549041194</v>
      </c>
      <c r="S114" s="11">
        <v>0.57735026918962584</v>
      </c>
      <c r="T114" s="11">
        <v>0.39056673294247163</v>
      </c>
      <c r="U114" s="11">
        <v>0.72760687510899891</v>
      </c>
      <c r="V114" s="11">
        <v>0.68824720161168518</v>
      </c>
      <c r="W114" s="11">
        <v>0.57735026918962584</v>
      </c>
      <c r="X114" s="27">
        <v>0.14002800840280097</v>
      </c>
      <c r="Y114" s="11">
        <v>0.48507125007266594</v>
      </c>
      <c r="Z114" s="11">
        <v>0.66666666666666663</v>
      </c>
      <c r="AA114" s="11">
        <v>0.52981294282601754</v>
      </c>
      <c r="AB114" s="11">
        <v>0.6804138174397717</v>
      </c>
      <c r="AC114" s="11">
        <v>0.61545745489666359</v>
      </c>
      <c r="AD114" s="13">
        <v>0.6804138174397717</v>
      </c>
    </row>
    <row r="115" spans="1:30" x14ac:dyDescent="0.3">
      <c r="A115" s="198"/>
      <c r="B115" s="198"/>
      <c r="C115" s="201"/>
      <c r="D115" s="194"/>
      <c r="E115" s="80">
        <v>110138</v>
      </c>
      <c r="F115" s="53" t="s">
        <v>94</v>
      </c>
      <c r="G115" s="53">
        <v>1</v>
      </c>
      <c r="H115" s="54">
        <v>1</v>
      </c>
      <c r="I115" s="56">
        <v>1</v>
      </c>
      <c r="J115" s="56">
        <v>1</v>
      </c>
      <c r="K115" s="56">
        <v>1</v>
      </c>
      <c r="L115" s="57">
        <v>0.36324256354385309</v>
      </c>
      <c r="M115" s="57">
        <v>0.60275320756853024</v>
      </c>
      <c r="N115" s="57">
        <v>0.9149026154787836</v>
      </c>
      <c r="O115" s="14">
        <v>0.57735026918962573</v>
      </c>
      <c r="P115" s="14">
        <v>0.57735026918962573</v>
      </c>
      <c r="Q115" s="14">
        <v>0.57735026918962573</v>
      </c>
      <c r="R115" s="14">
        <v>0.39056673294247163</v>
      </c>
      <c r="S115" s="14">
        <v>0.57735026918962584</v>
      </c>
      <c r="T115" s="14">
        <v>0.6509445549041194</v>
      </c>
      <c r="U115" s="14">
        <v>0.48507125007266594</v>
      </c>
      <c r="V115" s="14">
        <v>0.68824720161168518</v>
      </c>
      <c r="W115" s="14">
        <v>0.57735026918962584</v>
      </c>
      <c r="X115" s="15">
        <v>0.70014004201400482</v>
      </c>
      <c r="Y115" s="14">
        <v>0.48507125007266594</v>
      </c>
      <c r="Z115" s="14">
        <v>0.66666666666666663</v>
      </c>
      <c r="AA115" s="14">
        <v>0.52981294282601754</v>
      </c>
      <c r="AB115" s="14">
        <v>0.6804138174397717</v>
      </c>
      <c r="AC115" s="14">
        <v>0.4923659639173309</v>
      </c>
      <c r="AD115" s="16">
        <v>0.6804138174397717</v>
      </c>
    </row>
    <row r="116" spans="1:30" ht="15" thickBot="1" x14ac:dyDescent="0.35">
      <c r="A116" s="199"/>
      <c r="B116" s="199"/>
      <c r="C116" s="202"/>
      <c r="D116" s="77" t="s">
        <v>97</v>
      </c>
      <c r="E116" s="82">
        <v>111462</v>
      </c>
      <c r="F116" s="87" t="s">
        <v>95</v>
      </c>
      <c r="G116" s="61">
        <v>2</v>
      </c>
      <c r="H116" s="62">
        <v>2</v>
      </c>
      <c r="I116" s="64">
        <v>2</v>
      </c>
      <c r="J116" s="64">
        <v>2</v>
      </c>
      <c r="K116" s="64">
        <v>2</v>
      </c>
      <c r="L116" s="65">
        <v>0.35433520070582297</v>
      </c>
      <c r="M116" s="65">
        <v>0.58988417676056881</v>
      </c>
      <c r="N116" s="65">
        <v>0.86917609186159861</v>
      </c>
      <c r="O116" s="17">
        <v>0.57735026918962573</v>
      </c>
      <c r="P116" s="17">
        <v>0.57735026918962573</v>
      </c>
      <c r="Q116" s="17">
        <v>0.57735026918962573</v>
      </c>
      <c r="R116" s="17">
        <v>0.6509445549041194</v>
      </c>
      <c r="S116" s="17">
        <v>0.57735026918962584</v>
      </c>
      <c r="T116" s="17">
        <v>0.6509445549041194</v>
      </c>
      <c r="U116" s="17">
        <v>0.48507125007266594</v>
      </c>
      <c r="V116" s="17">
        <v>0.22941573387056174</v>
      </c>
      <c r="W116" s="17">
        <v>0.57735026918962584</v>
      </c>
      <c r="X116" s="18">
        <v>0.70014004201400482</v>
      </c>
      <c r="Y116" s="17">
        <v>0.72760687510899891</v>
      </c>
      <c r="Z116" s="17">
        <v>0.33333333333333331</v>
      </c>
      <c r="AA116" s="17">
        <v>0.6622661785325219</v>
      </c>
      <c r="AB116" s="17">
        <v>0.27216552697590868</v>
      </c>
      <c r="AC116" s="17">
        <v>0.61545745489666359</v>
      </c>
      <c r="AD116" s="19">
        <v>0.27216552697590868</v>
      </c>
    </row>
    <row r="117" spans="1:30" x14ac:dyDescent="0.3">
      <c r="A117" s="197">
        <v>26</v>
      </c>
      <c r="B117" s="197" t="s">
        <v>90</v>
      </c>
      <c r="C117" s="200">
        <v>30</v>
      </c>
      <c r="D117" s="44" t="s">
        <v>98</v>
      </c>
      <c r="E117" s="84">
        <v>110456</v>
      </c>
      <c r="F117" s="46" t="s">
        <v>93</v>
      </c>
      <c r="G117" s="46">
        <v>1</v>
      </c>
      <c r="H117" s="47">
        <v>1</v>
      </c>
      <c r="I117" s="49">
        <v>1</v>
      </c>
      <c r="J117" s="49">
        <v>1</v>
      </c>
      <c r="K117" s="48">
        <v>2</v>
      </c>
      <c r="L117" s="50">
        <v>0.33859262954238334</v>
      </c>
      <c r="M117" s="50">
        <v>0.5834368555043199</v>
      </c>
      <c r="N117" s="50">
        <v>0.94346963145400742</v>
      </c>
      <c r="O117" s="11">
        <v>0.57735026918962573</v>
      </c>
      <c r="P117" s="11">
        <v>0.57735026918962573</v>
      </c>
      <c r="Q117" s="11">
        <v>0.57735026918962573</v>
      </c>
      <c r="R117" s="11">
        <v>0.6509445549041194</v>
      </c>
      <c r="S117" s="11">
        <v>0.57735026918962584</v>
      </c>
      <c r="T117" s="11">
        <v>0.57735026918962573</v>
      </c>
      <c r="U117" s="11">
        <v>0.72760687510899891</v>
      </c>
      <c r="V117" s="11">
        <v>0.57735026918962573</v>
      </c>
      <c r="W117" s="11">
        <v>0.57735026918962584</v>
      </c>
      <c r="X117" s="27">
        <v>0.57735026918962584</v>
      </c>
      <c r="Y117" s="11">
        <v>0.48507125007266594</v>
      </c>
      <c r="Z117" s="11">
        <v>0.66666666666666663</v>
      </c>
      <c r="AA117" s="11">
        <v>0.52981294282601754</v>
      </c>
      <c r="AB117" s="11">
        <v>0.6804138174397717</v>
      </c>
      <c r="AC117" s="11">
        <v>0.61545745489666359</v>
      </c>
      <c r="AD117" s="13">
        <v>0.57735026918962584</v>
      </c>
    </row>
    <row r="118" spans="1:30" x14ac:dyDescent="0.3">
      <c r="A118" s="198"/>
      <c r="B118" s="198"/>
      <c r="C118" s="201"/>
      <c r="D118" s="51" t="s">
        <v>37</v>
      </c>
      <c r="E118" s="80">
        <v>110138</v>
      </c>
      <c r="F118" s="53" t="s">
        <v>94</v>
      </c>
      <c r="G118" s="53">
        <v>2</v>
      </c>
      <c r="H118" s="54">
        <v>3</v>
      </c>
      <c r="I118" s="56">
        <v>3</v>
      </c>
      <c r="J118" s="56">
        <v>3</v>
      </c>
      <c r="K118" s="59">
        <v>3</v>
      </c>
      <c r="L118" s="57">
        <v>0.3251410007970999</v>
      </c>
      <c r="M118" s="57">
        <v>0.5606044300278592</v>
      </c>
      <c r="N118" s="57">
        <v>0.90616553178191894</v>
      </c>
      <c r="O118" s="14">
        <v>0.57735026918962573</v>
      </c>
      <c r="P118" s="14">
        <v>0.57735026918962573</v>
      </c>
      <c r="Q118" s="14">
        <v>0.57735026918962573</v>
      </c>
      <c r="R118" s="14">
        <v>0.39056673294247163</v>
      </c>
      <c r="S118" s="14">
        <v>0.57735026918962584</v>
      </c>
      <c r="T118" s="14">
        <v>0.57735026918962573</v>
      </c>
      <c r="U118" s="14">
        <v>0.48507125007266594</v>
      </c>
      <c r="V118" s="14">
        <v>0.57735026918962573</v>
      </c>
      <c r="W118" s="14">
        <v>0.57735026918962584</v>
      </c>
      <c r="X118" s="15">
        <v>0.57735026918962584</v>
      </c>
      <c r="Y118" s="14">
        <v>0.48507125007266594</v>
      </c>
      <c r="Z118" s="14">
        <v>0.66666666666666663</v>
      </c>
      <c r="AA118" s="14">
        <v>0.52981294282601754</v>
      </c>
      <c r="AB118" s="14">
        <v>0.6804138174397717</v>
      </c>
      <c r="AC118" s="14">
        <v>0.4923659639173309</v>
      </c>
      <c r="AD118" s="16">
        <v>0.57735026918962584</v>
      </c>
    </row>
    <row r="119" spans="1:30" ht="15" thickBot="1" x14ac:dyDescent="0.35">
      <c r="A119" s="199"/>
      <c r="B119" s="199"/>
      <c r="C119" s="202"/>
      <c r="D119" s="73">
        <v>2150000</v>
      </c>
      <c r="E119" s="82">
        <v>111462</v>
      </c>
      <c r="F119" s="87" t="s">
        <v>95</v>
      </c>
      <c r="G119" s="61">
        <v>3</v>
      </c>
      <c r="H119" s="62">
        <v>2</v>
      </c>
      <c r="I119" s="64">
        <v>2</v>
      </c>
      <c r="J119" s="64">
        <v>2</v>
      </c>
      <c r="K119" s="85">
        <v>1</v>
      </c>
      <c r="L119" s="65">
        <v>0.33626636966051515</v>
      </c>
      <c r="M119" s="65">
        <v>0.57994576814609466</v>
      </c>
      <c r="N119" s="65">
        <v>0.94614951370548372</v>
      </c>
      <c r="O119" s="17">
        <v>0.57735026918962573</v>
      </c>
      <c r="P119" s="17">
        <v>0.57735026918962573</v>
      </c>
      <c r="Q119" s="17">
        <v>0.57735026918962573</v>
      </c>
      <c r="R119" s="17">
        <v>0.6509445549041194</v>
      </c>
      <c r="S119" s="17">
        <v>0.57735026918962584</v>
      </c>
      <c r="T119" s="17">
        <v>0.57735026918962573</v>
      </c>
      <c r="U119" s="17">
        <v>0.48507125007266594</v>
      </c>
      <c r="V119" s="17">
        <v>0.57735026918962573</v>
      </c>
      <c r="W119" s="17">
        <v>0.57735026918962584</v>
      </c>
      <c r="X119" s="18">
        <v>0.57735026918962584</v>
      </c>
      <c r="Y119" s="17">
        <v>0.72760687510899891</v>
      </c>
      <c r="Z119" s="17">
        <v>0.33333333333333331</v>
      </c>
      <c r="AA119" s="17">
        <v>0.6622661785325219</v>
      </c>
      <c r="AB119" s="17">
        <v>0.27216552697590868</v>
      </c>
      <c r="AC119" s="17">
        <v>0.61545745489666359</v>
      </c>
      <c r="AD119" s="19">
        <v>0.57735026918962584</v>
      </c>
    </row>
    <row r="120" spans="1:30" x14ac:dyDescent="0.3">
      <c r="A120" s="197">
        <v>27</v>
      </c>
      <c r="B120" s="197" t="s">
        <v>90</v>
      </c>
      <c r="C120" s="200">
        <v>40</v>
      </c>
      <c r="D120" s="44" t="s">
        <v>99</v>
      </c>
      <c r="E120" s="79">
        <v>113965</v>
      </c>
      <c r="F120" s="46" t="s">
        <v>92</v>
      </c>
      <c r="G120" s="46">
        <v>1</v>
      </c>
      <c r="H120" s="47">
        <v>1</v>
      </c>
      <c r="I120" s="49">
        <v>1</v>
      </c>
      <c r="J120" s="49">
        <v>1</v>
      </c>
      <c r="K120" s="49">
        <v>1</v>
      </c>
      <c r="L120" s="50">
        <v>0.27195730506976873</v>
      </c>
      <c r="M120" s="50">
        <v>0.52387691412911319</v>
      </c>
      <c r="N120" s="50">
        <v>0.83806546056571551</v>
      </c>
      <c r="O120" s="11">
        <v>0.5</v>
      </c>
      <c r="P120" s="11">
        <v>0.69337524528153649</v>
      </c>
      <c r="Q120" s="11">
        <v>0.5</v>
      </c>
      <c r="R120" s="11">
        <v>0.54554472558998102</v>
      </c>
      <c r="S120" s="11">
        <v>0.5</v>
      </c>
      <c r="T120" s="11">
        <v>0.5</v>
      </c>
      <c r="U120" s="11">
        <v>0.43643578047198478</v>
      </c>
      <c r="V120" s="11">
        <v>0.75377836144440902</v>
      </c>
      <c r="W120" s="11">
        <v>0.5</v>
      </c>
      <c r="X120" s="27">
        <v>0.48867777742522089</v>
      </c>
      <c r="Y120" s="11">
        <v>0.23570226039551587</v>
      </c>
      <c r="Z120" s="11">
        <v>0.16439898730535729</v>
      </c>
      <c r="AA120" s="11">
        <v>0.44172610429938614</v>
      </c>
      <c r="AB120" s="11">
        <v>0.56254395046301198</v>
      </c>
      <c r="AC120" s="11">
        <v>0.52414241836095921</v>
      </c>
      <c r="AD120" s="13">
        <v>0.56254395046301198</v>
      </c>
    </row>
    <row r="121" spans="1:30" x14ac:dyDescent="0.3">
      <c r="A121" s="198"/>
      <c r="B121" s="198"/>
      <c r="C121" s="201"/>
      <c r="D121" s="51"/>
      <c r="E121" s="80">
        <v>110456</v>
      </c>
      <c r="F121" s="53" t="s">
        <v>93</v>
      </c>
      <c r="G121" s="53">
        <v>2</v>
      </c>
      <c r="H121" s="54">
        <v>4</v>
      </c>
      <c r="I121" s="56">
        <v>4</v>
      </c>
      <c r="J121" s="56">
        <v>4</v>
      </c>
      <c r="K121" s="56">
        <v>4</v>
      </c>
      <c r="L121" s="57">
        <v>0.21450607847945263</v>
      </c>
      <c r="M121" s="57">
        <v>0.41736667390449095</v>
      </c>
      <c r="N121" s="57">
        <v>0.53099592423202269</v>
      </c>
      <c r="O121" s="14">
        <v>0.5</v>
      </c>
      <c r="P121" s="14">
        <v>0.41602514716892186</v>
      </c>
      <c r="Q121" s="14">
        <v>0.5</v>
      </c>
      <c r="R121" s="14">
        <v>0.54554472558998102</v>
      </c>
      <c r="S121" s="14">
        <v>0.5</v>
      </c>
      <c r="T121" s="14">
        <v>0.5</v>
      </c>
      <c r="U121" s="14">
        <v>0.6546536707079772</v>
      </c>
      <c r="V121" s="14">
        <v>0.45226701686664544</v>
      </c>
      <c r="W121" s="14">
        <v>0.5</v>
      </c>
      <c r="X121" s="15">
        <v>0.12216944435630522</v>
      </c>
      <c r="Y121" s="14">
        <v>0.47140452079103173</v>
      </c>
      <c r="Z121" s="14">
        <v>0.65759594922142917</v>
      </c>
      <c r="AA121" s="14">
        <v>0.55215763037423271</v>
      </c>
      <c r="AB121" s="14">
        <v>0.56254395046301198</v>
      </c>
      <c r="AC121" s="14">
        <v>0.52414241836095921</v>
      </c>
      <c r="AD121" s="16">
        <v>0.56254395046301198</v>
      </c>
    </row>
    <row r="122" spans="1:30" x14ac:dyDescent="0.3">
      <c r="A122" s="198"/>
      <c r="B122" s="198"/>
      <c r="C122" s="201"/>
      <c r="D122" s="51" t="s">
        <v>37</v>
      </c>
      <c r="E122" s="80">
        <v>110138</v>
      </c>
      <c r="F122" s="53" t="s">
        <v>94</v>
      </c>
      <c r="G122" s="53">
        <v>3</v>
      </c>
      <c r="H122" s="54">
        <v>2</v>
      </c>
      <c r="I122" s="56">
        <v>2</v>
      </c>
      <c r="J122" s="56">
        <v>2</v>
      </c>
      <c r="K122" s="56">
        <v>2</v>
      </c>
      <c r="L122" s="57">
        <v>0.25859613845173979</v>
      </c>
      <c r="M122" s="57">
        <v>0.4965055544789152</v>
      </c>
      <c r="N122" s="57">
        <v>0.78640351263067954</v>
      </c>
      <c r="O122" s="14">
        <v>0.5</v>
      </c>
      <c r="P122" s="14">
        <v>0.41602514716892186</v>
      </c>
      <c r="Q122" s="14">
        <v>0.5</v>
      </c>
      <c r="R122" s="14">
        <v>0.3273268353539886</v>
      </c>
      <c r="S122" s="14">
        <v>0.5</v>
      </c>
      <c r="T122" s="14">
        <v>0.5</v>
      </c>
      <c r="U122" s="14">
        <v>0.43643578047198478</v>
      </c>
      <c r="V122" s="14">
        <v>0.45226701686664544</v>
      </c>
      <c r="W122" s="14">
        <v>0.5</v>
      </c>
      <c r="X122" s="15">
        <v>0.61084722178152606</v>
      </c>
      <c r="Y122" s="14">
        <v>0.47140452079103173</v>
      </c>
      <c r="Z122" s="14">
        <v>0.65759594922142917</v>
      </c>
      <c r="AA122" s="14">
        <v>0.44172610429938614</v>
      </c>
      <c r="AB122" s="14">
        <v>0.56254395046301198</v>
      </c>
      <c r="AC122" s="14">
        <v>0.41931393468876732</v>
      </c>
      <c r="AD122" s="16">
        <v>0.56254395046301198</v>
      </c>
    </row>
    <row r="123" spans="1:30" ht="15" thickBot="1" x14ac:dyDescent="0.35">
      <c r="A123" s="199"/>
      <c r="B123" s="199"/>
      <c r="C123" s="202"/>
      <c r="D123" s="77">
        <v>1350000</v>
      </c>
      <c r="E123" s="82">
        <v>111462</v>
      </c>
      <c r="F123" s="61" t="s">
        <v>95</v>
      </c>
      <c r="G123" s="61">
        <v>4</v>
      </c>
      <c r="H123" s="62">
        <v>3</v>
      </c>
      <c r="I123" s="64">
        <v>3</v>
      </c>
      <c r="J123" s="64">
        <v>3</v>
      </c>
      <c r="K123" s="64">
        <v>3</v>
      </c>
      <c r="L123" s="65">
        <v>0.25494047799903724</v>
      </c>
      <c r="M123" s="65">
        <v>0.49150196917619376</v>
      </c>
      <c r="N123" s="65">
        <v>0.7567341858544544</v>
      </c>
      <c r="O123" s="17">
        <v>0.5</v>
      </c>
      <c r="P123" s="17">
        <v>0.41602514716892186</v>
      </c>
      <c r="Q123" s="17">
        <v>0.5</v>
      </c>
      <c r="R123" s="17">
        <v>0.54554472558998102</v>
      </c>
      <c r="S123" s="17">
        <v>0.5</v>
      </c>
      <c r="T123" s="17">
        <v>0.5</v>
      </c>
      <c r="U123" s="17">
        <v>0.43643578047198478</v>
      </c>
      <c r="V123" s="17">
        <v>0.15075567228888181</v>
      </c>
      <c r="W123" s="17">
        <v>0.5</v>
      </c>
      <c r="X123" s="18">
        <v>0.61084722178152606</v>
      </c>
      <c r="Y123" s="17">
        <v>0.70710678118654757</v>
      </c>
      <c r="Z123" s="17">
        <v>0.32879797461071458</v>
      </c>
      <c r="AA123" s="17">
        <v>0.55215763037423271</v>
      </c>
      <c r="AB123" s="17">
        <v>0.22501758018520479</v>
      </c>
      <c r="AC123" s="17">
        <v>0.52414241836095921</v>
      </c>
      <c r="AD123" s="19">
        <v>0.22501758018520479</v>
      </c>
    </row>
    <row r="124" spans="1:30" x14ac:dyDescent="0.3">
      <c r="A124" s="197">
        <v>28</v>
      </c>
      <c r="B124" s="197" t="s">
        <v>90</v>
      </c>
      <c r="C124" s="200">
        <v>50</v>
      </c>
      <c r="D124" s="193" t="s">
        <v>100</v>
      </c>
      <c r="E124" s="79">
        <v>113965</v>
      </c>
      <c r="F124" s="46" t="s">
        <v>92</v>
      </c>
      <c r="G124" s="46">
        <v>1</v>
      </c>
      <c r="H124" s="47">
        <v>1</v>
      </c>
      <c r="I124" s="49">
        <v>1</v>
      </c>
      <c r="J124" s="49">
        <v>1</v>
      </c>
      <c r="K124" s="49">
        <v>1</v>
      </c>
      <c r="L124" s="50">
        <v>0.25728439276414483</v>
      </c>
      <c r="M124" s="50">
        <v>0.50601930917083016</v>
      </c>
      <c r="N124" s="50">
        <v>0.82448824588348002</v>
      </c>
      <c r="O124" s="11">
        <v>0.5</v>
      </c>
      <c r="P124" s="11">
        <v>0.69337524528153649</v>
      </c>
      <c r="Q124" s="11">
        <v>0.5</v>
      </c>
      <c r="R124" s="11">
        <v>0.54554472558998102</v>
      </c>
      <c r="S124" s="11">
        <v>0.5</v>
      </c>
      <c r="T124" s="11">
        <v>0.54554472558998102</v>
      </c>
      <c r="U124" s="11">
        <v>0.43643578047198478</v>
      </c>
      <c r="V124" s="11">
        <v>0.69337524528153649</v>
      </c>
      <c r="W124" s="11">
        <v>0.5</v>
      </c>
      <c r="X124" s="27">
        <v>0.39735970711951313</v>
      </c>
      <c r="Y124" s="11">
        <v>0.23570226039551587</v>
      </c>
      <c r="Z124" s="11">
        <v>0.16439898730535729</v>
      </c>
      <c r="AA124" s="11">
        <v>0.44172610429938614</v>
      </c>
      <c r="AB124" s="11">
        <v>0.56254395046301198</v>
      </c>
      <c r="AC124" s="11">
        <v>0.52414241836095921</v>
      </c>
      <c r="AD124" s="13">
        <v>0.56254395046301198</v>
      </c>
    </row>
    <row r="125" spans="1:30" x14ac:dyDescent="0.3">
      <c r="A125" s="198"/>
      <c r="B125" s="198"/>
      <c r="C125" s="201"/>
      <c r="D125" s="194"/>
      <c r="E125" s="80">
        <v>110456</v>
      </c>
      <c r="F125" s="53" t="s">
        <v>93</v>
      </c>
      <c r="G125" s="53" t="s">
        <v>42</v>
      </c>
      <c r="H125" s="54" t="s">
        <v>42</v>
      </c>
      <c r="I125" s="56">
        <v>4</v>
      </c>
      <c r="J125" s="56">
        <v>4</v>
      </c>
      <c r="K125" s="56">
        <v>4</v>
      </c>
      <c r="L125" s="57">
        <v>0.24459695024894695</v>
      </c>
      <c r="M125" s="57">
        <v>0.48074758171274734</v>
      </c>
      <c r="N125" s="57">
        <v>0.75689778539635411</v>
      </c>
      <c r="O125" s="14">
        <v>0.5</v>
      </c>
      <c r="P125" s="14">
        <v>0.41602514716892186</v>
      </c>
      <c r="Q125" s="14">
        <v>0.5</v>
      </c>
      <c r="R125" s="14">
        <v>0.54554472558998102</v>
      </c>
      <c r="S125" s="14">
        <v>0.5</v>
      </c>
      <c r="T125" s="14">
        <v>0.3273268353539886</v>
      </c>
      <c r="U125" s="14">
        <v>0.6546536707079772</v>
      </c>
      <c r="V125" s="14">
        <v>0.41602514716892186</v>
      </c>
      <c r="W125" s="14">
        <v>0.5</v>
      </c>
      <c r="X125" s="15">
        <v>0.52981294282601754</v>
      </c>
      <c r="Y125" s="14">
        <v>0.47140452079103173</v>
      </c>
      <c r="Z125" s="14">
        <v>0.65759594922142917</v>
      </c>
      <c r="AA125" s="14">
        <v>0.55215763037423271</v>
      </c>
      <c r="AB125" s="14">
        <v>0.56254395046301198</v>
      </c>
      <c r="AC125" s="14">
        <v>0.52414241836095921</v>
      </c>
      <c r="AD125" s="16">
        <v>0.56254395046301198</v>
      </c>
    </row>
    <row r="126" spans="1:30" x14ac:dyDescent="0.3">
      <c r="A126" s="198"/>
      <c r="B126" s="198"/>
      <c r="C126" s="201"/>
      <c r="D126" s="51" t="s">
        <v>37</v>
      </c>
      <c r="E126" s="80">
        <v>110138</v>
      </c>
      <c r="F126" s="86" t="s">
        <v>94</v>
      </c>
      <c r="G126" s="53">
        <v>2</v>
      </c>
      <c r="H126" s="54">
        <v>3</v>
      </c>
      <c r="I126" s="56">
        <v>3</v>
      </c>
      <c r="J126" s="56">
        <v>3</v>
      </c>
      <c r="K126" s="56">
        <v>3</v>
      </c>
      <c r="L126" s="57">
        <v>0.24547076671804671</v>
      </c>
      <c r="M126" s="57">
        <v>0.482380862073155</v>
      </c>
      <c r="N126" s="57">
        <v>0.77821227935407666</v>
      </c>
      <c r="O126" s="14">
        <v>0.5</v>
      </c>
      <c r="P126" s="14">
        <v>0.41602514716892186</v>
      </c>
      <c r="Q126" s="14">
        <v>0.5</v>
      </c>
      <c r="R126" s="14">
        <v>0.3273268353539886</v>
      </c>
      <c r="S126" s="14">
        <v>0.5</v>
      </c>
      <c r="T126" s="14">
        <v>0.54554472558998102</v>
      </c>
      <c r="U126" s="14">
        <v>0.43643578047198478</v>
      </c>
      <c r="V126" s="14">
        <v>0.41602514716892186</v>
      </c>
      <c r="W126" s="14">
        <v>0.5</v>
      </c>
      <c r="X126" s="15">
        <v>0.52981294282601754</v>
      </c>
      <c r="Y126" s="14">
        <v>0.47140452079103173</v>
      </c>
      <c r="Z126" s="14">
        <v>0.65759594922142917</v>
      </c>
      <c r="AA126" s="14">
        <v>0.44172610429938614</v>
      </c>
      <c r="AB126" s="14">
        <v>0.56254395046301198</v>
      </c>
      <c r="AC126" s="14">
        <v>0.41931393468876732</v>
      </c>
      <c r="AD126" s="16">
        <v>0.56254395046301198</v>
      </c>
    </row>
    <row r="127" spans="1:30" ht="15" thickBot="1" x14ac:dyDescent="0.35">
      <c r="A127" s="199"/>
      <c r="B127" s="199"/>
      <c r="C127" s="202"/>
      <c r="D127" s="77">
        <v>3500000</v>
      </c>
      <c r="E127" s="82">
        <v>111462</v>
      </c>
      <c r="F127" s="61" t="s">
        <v>95</v>
      </c>
      <c r="G127" s="61">
        <v>3</v>
      </c>
      <c r="H127" s="62">
        <v>2</v>
      </c>
      <c r="I127" s="64">
        <v>2</v>
      </c>
      <c r="J127" s="64">
        <v>2</v>
      </c>
      <c r="K127" s="64">
        <v>2</v>
      </c>
      <c r="L127" s="65">
        <v>0.25264789026885986</v>
      </c>
      <c r="M127" s="65">
        <v>0.4969745203929567</v>
      </c>
      <c r="N127" s="65">
        <v>0.78934529530915709</v>
      </c>
      <c r="O127" s="17">
        <v>0.5</v>
      </c>
      <c r="P127" s="17">
        <v>0.41602514716892186</v>
      </c>
      <c r="Q127" s="17">
        <v>0.5</v>
      </c>
      <c r="R127" s="17">
        <v>0.54554472558998102</v>
      </c>
      <c r="S127" s="17">
        <v>0.5</v>
      </c>
      <c r="T127" s="17">
        <v>0.54554472558998102</v>
      </c>
      <c r="U127" s="17">
        <v>0.43643578047198478</v>
      </c>
      <c r="V127" s="17">
        <v>0.41602514716892186</v>
      </c>
      <c r="W127" s="17">
        <v>0.5</v>
      </c>
      <c r="X127" s="18">
        <v>0.52981294282601754</v>
      </c>
      <c r="Y127" s="17">
        <v>0.70710678118654757</v>
      </c>
      <c r="Z127" s="17">
        <v>0.32879797461071458</v>
      </c>
      <c r="AA127" s="17">
        <v>0.55215763037423271</v>
      </c>
      <c r="AB127" s="17">
        <v>0.22501758018520479</v>
      </c>
      <c r="AC127" s="17">
        <v>0.52414241836095921</v>
      </c>
      <c r="AD127" s="19">
        <v>0.22501758018520479</v>
      </c>
    </row>
    <row r="128" spans="1:30" x14ac:dyDescent="0.3">
      <c r="A128" s="197">
        <v>29</v>
      </c>
      <c r="B128" s="197" t="s">
        <v>90</v>
      </c>
      <c r="C128" s="200">
        <v>60</v>
      </c>
      <c r="D128" s="205" t="s">
        <v>101</v>
      </c>
      <c r="E128" s="79">
        <v>113965</v>
      </c>
      <c r="F128" s="46" t="s">
        <v>92</v>
      </c>
      <c r="G128" s="46">
        <v>1</v>
      </c>
      <c r="H128" s="47">
        <v>1</v>
      </c>
      <c r="I128" s="49">
        <v>1</v>
      </c>
      <c r="J128" s="49">
        <v>1</v>
      </c>
      <c r="K128" s="49">
        <v>1</v>
      </c>
      <c r="L128" s="50">
        <v>0.27181711056085112</v>
      </c>
      <c r="M128" s="50">
        <v>0.53463884228415059</v>
      </c>
      <c r="N128" s="50">
        <v>0.88566132045610169</v>
      </c>
      <c r="O128" s="11">
        <v>0.5</v>
      </c>
      <c r="P128" s="11">
        <v>0.69337524528153649</v>
      </c>
      <c r="Q128" s="11">
        <v>0.5</v>
      </c>
      <c r="R128" s="11">
        <v>0.54554472558998102</v>
      </c>
      <c r="S128" s="11">
        <v>0.5</v>
      </c>
      <c r="T128" s="11">
        <v>0.60633906259083248</v>
      </c>
      <c r="U128" s="11">
        <v>0.43643578047198478</v>
      </c>
      <c r="V128" s="11">
        <v>0.69337524528153649</v>
      </c>
      <c r="W128" s="11">
        <v>0.5</v>
      </c>
      <c r="X128" s="27">
        <v>0.5</v>
      </c>
      <c r="Y128" s="11">
        <v>0.23570226039551587</v>
      </c>
      <c r="Z128" s="11">
        <v>0.16439898730535729</v>
      </c>
      <c r="AA128" s="11">
        <v>0.44172610429938614</v>
      </c>
      <c r="AB128" s="11">
        <v>0.56254395046301198</v>
      </c>
      <c r="AC128" s="11">
        <v>0.52414241836095921</v>
      </c>
      <c r="AD128" s="13">
        <v>0.56254395046301198</v>
      </c>
    </row>
    <row r="129" spans="1:30" x14ac:dyDescent="0.3">
      <c r="A129" s="198"/>
      <c r="B129" s="198"/>
      <c r="C129" s="201"/>
      <c r="D129" s="206"/>
      <c r="E129" s="80">
        <v>110456</v>
      </c>
      <c r="F129" s="53" t="s">
        <v>93</v>
      </c>
      <c r="G129" s="53">
        <v>2</v>
      </c>
      <c r="H129" s="54">
        <v>2</v>
      </c>
      <c r="I129" s="56">
        <v>2</v>
      </c>
      <c r="J129" s="56">
        <v>2</v>
      </c>
      <c r="K129" s="56">
        <v>2</v>
      </c>
      <c r="L129" s="57">
        <v>0.25797011537964437</v>
      </c>
      <c r="M129" s="57">
        <v>0.50676964171044947</v>
      </c>
      <c r="N129" s="57">
        <v>0.78775730388781728</v>
      </c>
      <c r="O129" s="14">
        <v>0.5</v>
      </c>
      <c r="P129" s="14">
        <v>0.41602514716892186</v>
      </c>
      <c r="Q129" s="14">
        <v>0.5</v>
      </c>
      <c r="R129" s="14">
        <v>0.54554472558998102</v>
      </c>
      <c r="S129" s="14">
        <v>0.5</v>
      </c>
      <c r="T129" s="14">
        <v>0.60633906259083248</v>
      </c>
      <c r="U129" s="14">
        <v>0.6546536707079772</v>
      </c>
      <c r="V129" s="14">
        <v>0.41602514716892186</v>
      </c>
      <c r="W129" s="14">
        <v>0.5</v>
      </c>
      <c r="X129" s="15">
        <v>0.5</v>
      </c>
      <c r="Y129" s="14">
        <v>0.47140452079103173</v>
      </c>
      <c r="Z129" s="14">
        <v>0.65759594922142917</v>
      </c>
      <c r="AA129" s="14">
        <v>0.55215763037423271</v>
      </c>
      <c r="AB129" s="14">
        <v>0.56254395046301198</v>
      </c>
      <c r="AC129" s="14">
        <v>0.52414241836095921</v>
      </c>
      <c r="AD129" s="16">
        <v>0.56254395046301198</v>
      </c>
    </row>
    <row r="130" spans="1:30" x14ac:dyDescent="0.3">
      <c r="A130" s="198"/>
      <c r="B130" s="198"/>
      <c r="C130" s="201"/>
      <c r="D130" s="51" t="s">
        <v>37</v>
      </c>
      <c r="E130" s="80">
        <v>110138</v>
      </c>
      <c r="F130" s="86" t="s">
        <v>94</v>
      </c>
      <c r="G130" s="53" t="s">
        <v>42</v>
      </c>
      <c r="H130" s="54" t="s">
        <v>42</v>
      </c>
      <c r="I130" s="56">
        <v>4</v>
      </c>
      <c r="J130" s="56">
        <v>4</v>
      </c>
      <c r="K130" s="56">
        <v>4</v>
      </c>
      <c r="L130" s="57">
        <v>0.23151782525434489</v>
      </c>
      <c r="M130" s="57">
        <v>0.45507802934206576</v>
      </c>
      <c r="N130" s="57">
        <v>0.73788070248521931</v>
      </c>
      <c r="O130" s="14">
        <v>0.5</v>
      </c>
      <c r="P130" s="14">
        <v>0.41602514716892186</v>
      </c>
      <c r="Q130" s="14">
        <v>0.5</v>
      </c>
      <c r="R130" s="14">
        <v>0.3273268353539886</v>
      </c>
      <c r="S130" s="14">
        <v>0.5</v>
      </c>
      <c r="T130" s="14">
        <v>0.36380343755449945</v>
      </c>
      <c r="U130" s="14">
        <v>0.43643578047198478</v>
      </c>
      <c r="V130" s="14">
        <v>0.41602514716892186</v>
      </c>
      <c r="W130" s="14">
        <v>0.5</v>
      </c>
      <c r="X130" s="15">
        <v>0.5</v>
      </c>
      <c r="Y130" s="14">
        <v>0.47140452079103173</v>
      </c>
      <c r="Z130" s="14">
        <v>0.65759594922142917</v>
      </c>
      <c r="AA130" s="14">
        <v>0.44172610429938614</v>
      </c>
      <c r="AB130" s="14">
        <v>0.56254395046301198</v>
      </c>
      <c r="AC130" s="14">
        <v>0.41931393468876732</v>
      </c>
      <c r="AD130" s="16">
        <v>0.56254395046301198</v>
      </c>
    </row>
    <row r="131" spans="1:30" ht="15" thickBot="1" x14ac:dyDescent="0.35">
      <c r="A131" s="199"/>
      <c r="B131" s="199"/>
      <c r="C131" s="202"/>
      <c r="D131" s="77">
        <v>10750000</v>
      </c>
      <c r="E131" s="82">
        <v>111462</v>
      </c>
      <c r="F131" s="61" t="s">
        <v>95</v>
      </c>
      <c r="G131" s="61" t="s">
        <v>42</v>
      </c>
      <c r="H131" s="62" t="s">
        <v>42</v>
      </c>
      <c r="I131" s="64">
        <v>3</v>
      </c>
      <c r="J131" s="64">
        <v>3</v>
      </c>
      <c r="K131" s="64">
        <v>3</v>
      </c>
      <c r="L131" s="65">
        <v>0.23869494880515799</v>
      </c>
      <c r="M131" s="65">
        <v>0.46967168766186745</v>
      </c>
      <c r="N131" s="65">
        <v>0.74860604943598108</v>
      </c>
      <c r="O131" s="17">
        <v>0.5</v>
      </c>
      <c r="P131" s="17">
        <v>0.41602514716892186</v>
      </c>
      <c r="Q131" s="17">
        <v>0.5</v>
      </c>
      <c r="R131" s="17">
        <v>0.54554472558998102</v>
      </c>
      <c r="S131" s="17">
        <v>0.5</v>
      </c>
      <c r="T131" s="17">
        <v>0.36380343755449945</v>
      </c>
      <c r="U131" s="17">
        <v>0.43643578047198478</v>
      </c>
      <c r="V131" s="17">
        <v>0.41602514716892186</v>
      </c>
      <c r="W131" s="17">
        <v>0.5</v>
      </c>
      <c r="X131" s="18">
        <v>0.5</v>
      </c>
      <c r="Y131" s="17">
        <v>0.70710678118654757</v>
      </c>
      <c r="Z131" s="17">
        <v>0.32879797461071458</v>
      </c>
      <c r="AA131" s="17">
        <v>0.55215763037423271</v>
      </c>
      <c r="AB131" s="17">
        <v>0.22501758018520479</v>
      </c>
      <c r="AC131" s="17">
        <v>0.52414241836095921</v>
      </c>
      <c r="AD131" s="19">
        <v>0.22501758018520479</v>
      </c>
    </row>
    <row r="132" spans="1:30" x14ac:dyDescent="0.3">
      <c r="A132" s="197">
        <v>30</v>
      </c>
      <c r="B132" s="197" t="s">
        <v>90</v>
      </c>
      <c r="C132" s="200">
        <v>70</v>
      </c>
      <c r="D132" s="205" t="s">
        <v>102</v>
      </c>
      <c r="E132" s="84">
        <v>110456</v>
      </c>
      <c r="F132" s="46" t="s">
        <v>93</v>
      </c>
      <c r="G132" s="46">
        <v>1</v>
      </c>
      <c r="H132" s="47">
        <v>1</v>
      </c>
      <c r="I132" s="49">
        <v>1</v>
      </c>
      <c r="J132" s="49">
        <v>1</v>
      </c>
      <c r="K132" s="49">
        <v>1</v>
      </c>
      <c r="L132" s="50">
        <v>0.34712131232970794</v>
      </c>
      <c r="M132" s="50">
        <v>0.59445357825354617</v>
      </c>
      <c r="N132" s="50">
        <v>0.94906580418734965</v>
      </c>
      <c r="O132" s="11">
        <v>0.57735026918962573</v>
      </c>
      <c r="P132" s="11">
        <v>0.57735026918962573</v>
      </c>
      <c r="Q132" s="11">
        <v>0.57735026918962573</v>
      </c>
      <c r="R132" s="11">
        <v>0.6509445549041194</v>
      </c>
      <c r="S132" s="11">
        <v>0.57735026918962584</v>
      </c>
      <c r="T132" s="11">
        <v>0.57735026918962573</v>
      </c>
      <c r="U132" s="11">
        <v>0.72760687510899891</v>
      </c>
      <c r="V132" s="11">
        <v>0.68824720161168518</v>
      </c>
      <c r="W132" s="11">
        <v>0.57735026918962584</v>
      </c>
      <c r="X132" s="27">
        <v>0.57735026918962573</v>
      </c>
      <c r="Y132" s="11">
        <v>0.48507125007266594</v>
      </c>
      <c r="Z132" s="11">
        <v>0.66666666666666663</v>
      </c>
      <c r="AA132" s="11">
        <v>0.61545745489666359</v>
      </c>
      <c r="AB132" s="11">
        <v>0.6804138174397717</v>
      </c>
      <c r="AC132" s="11">
        <v>0.61545745489666359</v>
      </c>
      <c r="AD132" s="13">
        <v>0.6804138174397717</v>
      </c>
    </row>
    <row r="133" spans="1:30" x14ac:dyDescent="0.3">
      <c r="A133" s="198"/>
      <c r="B133" s="198"/>
      <c r="C133" s="201"/>
      <c r="D133" s="206"/>
      <c r="E133" s="80">
        <v>110138</v>
      </c>
      <c r="F133" s="53" t="s">
        <v>94</v>
      </c>
      <c r="G133" s="53">
        <v>2</v>
      </c>
      <c r="H133" s="54">
        <v>2</v>
      </c>
      <c r="I133" s="56">
        <v>2</v>
      </c>
      <c r="J133" s="56">
        <v>2</v>
      </c>
      <c r="K133" s="56">
        <v>2</v>
      </c>
      <c r="L133" s="57">
        <v>0.33099586445157747</v>
      </c>
      <c r="M133" s="57">
        <v>0.56701341140568873</v>
      </c>
      <c r="N133" s="57">
        <v>0.90715465218599389</v>
      </c>
      <c r="O133" s="14">
        <v>0.57735026918962573</v>
      </c>
      <c r="P133" s="14">
        <v>0.57735026918962573</v>
      </c>
      <c r="Q133" s="14">
        <v>0.57735026918962573</v>
      </c>
      <c r="R133" s="14">
        <v>0.39056673294247163</v>
      </c>
      <c r="S133" s="14">
        <v>0.57735026918962584</v>
      </c>
      <c r="T133" s="14">
        <v>0.57735026918962573</v>
      </c>
      <c r="U133" s="14">
        <v>0.48507125007266594</v>
      </c>
      <c r="V133" s="14">
        <v>0.68824720161168518</v>
      </c>
      <c r="W133" s="14">
        <v>0.57735026918962584</v>
      </c>
      <c r="X133" s="15">
        <v>0.57735026918962573</v>
      </c>
      <c r="Y133" s="14">
        <v>0.48507125007266594</v>
      </c>
      <c r="Z133" s="14">
        <v>0.66666666666666663</v>
      </c>
      <c r="AA133" s="14">
        <v>0.4923659639173309</v>
      </c>
      <c r="AB133" s="14">
        <v>0.6804138174397717</v>
      </c>
      <c r="AC133" s="14">
        <v>0.4923659639173309</v>
      </c>
      <c r="AD133" s="16">
        <v>0.6804138174397717</v>
      </c>
    </row>
    <row r="134" spans="1:30" ht="15" thickBot="1" x14ac:dyDescent="0.35">
      <c r="A134" s="199"/>
      <c r="B134" s="199"/>
      <c r="C134" s="202"/>
      <c r="D134" s="77" t="s">
        <v>103</v>
      </c>
      <c r="E134" s="82">
        <v>111462</v>
      </c>
      <c r="F134" s="61" t="s">
        <v>95</v>
      </c>
      <c r="G134" s="61">
        <v>3</v>
      </c>
      <c r="H134" s="62">
        <v>3</v>
      </c>
      <c r="I134" s="64">
        <v>3</v>
      </c>
      <c r="J134" s="64">
        <v>3</v>
      </c>
      <c r="K134" s="64">
        <v>3</v>
      </c>
      <c r="L134" s="65">
        <v>0.32188282321871292</v>
      </c>
      <c r="M134" s="65">
        <v>0.55379393802737042</v>
      </c>
      <c r="N134" s="65">
        <v>0.85723915669688344</v>
      </c>
      <c r="O134" s="17">
        <v>0.57735026918962573</v>
      </c>
      <c r="P134" s="17">
        <v>0.57735026918962573</v>
      </c>
      <c r="Q134" s="17">
        <v>0.57735026918962573</v>
      </c>
      <c r="R134" s="17">
        <v>0.6509445549041194</v>
      </c>
      <c r="S134" s="17">
        <v>0.57735026918962584</v>
      </c>
      <c r="T134" s="17">
        <v>0.57735026918962573</v>
      </c>
      <c r="U134" s="17">
        <v>0.48507125007266594</v>
      </c>
      <c r="V134" s="17">
        <v>0.22941573387056174</v>
      </c>
      <c r="W134" s="17">
        <v>0.57735026918962584</v>
      </c>
      <c r="X134" s="18">
        <v>0.57735026918962573</v>
      </c>
      <c r="Y134" s="17">
        <v>0.72760687510899891</v>
      </c>
      <c r="Z134" s="17">
        <v>0.33333333333333331</v>
      </c>
      <c r="AA134" s="17">
        <v>0.61545745489666359</v>
      </c>
      <c r="AB134" s="17">
        <v>0.27216552697590868</v>
      </c>
      <c r="AC134" s="17">
        <v>0.61545745489666359</v>
      </c>
      <c r="AD134" s="19">
        <v>0.27216552697590868</v>
      </c>
    </row>
    <row r="135" spans="1:30" x14ac:dyDescent="0.3">
      <c r="A135" s="197">
        <v>31</v>
      </c>
      <c r="B135" s="197" t="s">
        <v>90</v>
      </c>
      <c r="C135" s="200">
        <v>80</v>
      </c>
      <c r="D135" s="44" t="s">
        <v>104</v>
      </c>
      <c r="E135" s="84">
        <v>110456</v>
      </c>
      <c r="F135" s="46" t="s">
        <v>93</v>
      </c>
      <c r="G135" s="46" t="s">
        <v>42</v>
      </c>
      <c r="H135" s="47" t="s">
        <v>42</v>
      </c>
      <c r="I135" s="49">
        <v>3</v>
      </c>
      <c r="J135" s="49">
        <v>3</v>
      </c>
      <c r="K135" s="49">
        <v>3</v>
      </c>
      <c r="L135" s="50">
        <v>0.28427334130383186</v>
      </c>
      <c r="M135" s="50">
        <v>0.48087471847744212</v>
      </c>
      <c r="N135" s="50">
        <v>0.54892303429659051</v>
      </c>
      <c r="O135" s="11">
        <v>0.57735026918962573</v>
      </c>
      <c r="P135" s="11">
        <v>0.57735026918962573</v>
      </c>
      <c r="Q135" s="11">
        <v>0.57735026918962573</v>
      </c>
      <c r="R135" s="11">
        <v>0.6509445549041194</v>
      </c>
      <c r="S135" s="11">
        <v>0.57735026918962584</v>
      </c>
      <c r="T135" s="11">
        <v>0.39056673294247163</v>
      </c>
      <c r="U135" s="11">
        <v>0.72760687510899891</v>
      </c>
      <c r="V135" s="11">
        <v>0.68824720161168518</v>
      </c>
      <c r="W135" s="11">
        <v>0.57735026918962584</v>
      </c>
      <c r="X135" s="27">
        <v>0.14002800840280097</v>
      </c>
      <c r="Y135" s="11">
        <v>0.48507125007266594</v>
      </c>
      <c r="Z135" s="11">
        <v>0.66666666666666663</v>
      </c>
      <c r="AA135" s="11">
        <v>0.61545745489666359</v>
      </c>
      <c r="AB135" s="11">
        <v>0.6804138174397717</v>
      </c>
      <c r="AC135" s="11">
        <v>0.61545745489666359</v>
      </c>
      <c r="AD135" s="13">
        <v>0.6804138174397717</v>
      </c>
    </row>
    <row r="136" spans="1:30" x14ac:dyDescent="0.3">
      <c r="A136" s="198"/>
      <c r="B136" s="198"/>
      <c r="C136" s="201"/>
      <c r="D136" s="51" t="s">
        <v>37</v>
      </c>
      <c r="E136" s="80">
        <v>110138</v>
      </c>
      <c r="F136" s="53" t="s">
        <v>94</v>
      </c>
      <c r="G136" s="53">
        <v>1</v>
      </c>
      <c r="H136" s="54">
        <v>1</v>
      </c>
      <c r="I136" s="56">
        <v>1</v>
      </c>
      <c r="J136" s="56">
        <v>1</v>
      </c>
      <c r="K136" s="56">
        <v>1</v>
      </c>
      <c r="L136" s="57">
        <v>0.36241984996451554</v>
      </c>
      <c r="M136" s="57">
        <v>0.60135143728710316</v>
      </c>
      <c r="N136" s="57">
        <v>0.91519069759560512</v>
      </c>
      <c r="O136" s="14">
        <v>0.57735026918962573</v>
      </c>
      <c r="P136" s="14">
        <v>0.57735026918962573</v>
      </c>
      <c r="Q136" s="14">
        <v>0.57735026918962573</v>
      </c>
      <c r="R136" s="14">
        <v>0.39056673294247163</v>
      </c>
      <c r="S136" s="14">
        <v>0.57735026918962584</v>
      </c>
      <c r="T136" s="14">
        <v>0.6509445549041194</v>
      </c>
      <c r="U136" s="14">
        <v>0.48507125007266594</v>
      </c>
      <c r="V136" s="14">
        <v>0.68824720161168518</v>
      </c>
      <c r="W136" s="14">
        <v>0.57735026918962584</v>
      </c>
      <c r="X136" s="15">
        <v>0.70014004201400482</v>
      </c>
      <c r="Y136" s="14">
        <v>0.48507125007266594</v>
      </c>
      <c r="Z136" s="14">
        <v>0.66666666666666663</v>
      </c>
      <c r="AA136" s="14">
        <v>0.4923659639173309</v>
      </c>
      <c r="AB136" s="14">
        <v>0.6804138174397717</v>
      </c>
      <c r="AC136" s="14">
        <v>0.4923659639173309</v>
      </c>
      <c r="AD136" s="16">
        <v>0.6804138174397717</v>
      </c>
    </row>
    <row r="137" spans="1:30" ht="15" thickBot="1" x14ac:dyDescent="0.35">
      <c r="A137" s="199"/>
      <c r="B137" s="199"/>
      <c r="C137" s="202"/>
      <c r="D137" s="77">
        <v>1950000</v>
      </c>
      <c r="E137" s="82">
        <v>111462</v>
      </c>
      <c r="F137" s="61" t="s">
        <v>95</v>
      </c>
      <c r="G137" s="61">
        <v>2</v>
      </c>
      <c r="H137" s="62">
        <v>2</v>
      </c>
      <c r="I137" s="64">
        <v>2</v>
      </c>
      <c r="J137" s="64">
        <v>2</v>
      </c>
      <c r="K137" s="64">
        <v>2</v>
      </c>
      <c r="L137" s="65">
        <v>0.35330680873165105</v>
      </c>
      <c r="M137" s="65">
        <v>0.58813196390878486</v>
      </c>
      <c r="N137" s="65">
        <v>0.86906993409685862</v>
      </c>
      <c r="O137" s="17">
        <v>0.57735026918962573</v>
      </c>
      <c r="P137" s="17">
        <v>0.57735026918962573</v>
      </c>
      <c r="Q137" s="17">
        <v>0.57735026918962573</v>
      </c>
      <c r="R137" s="17">
        <v>0.6509445549041194</v>
      </c>
      <c r="S137" s="17">
        <v>0.57735026918962584</v>
      </c>
      <c r="T137" s="17">
        <v>0.6509445549041194</v>
      </c>
      <c r="U137" s="17">
        <v>0.48507125007266594</v>
      </c>
      <c r="V137" s="17">
        <v>0.22941573387056174</v>
      </c>
      <c r="W137" s="17">
        <v>0.57735026918962584</v>
      </c>
      <c r="X137" s="18">
        <v>0.70014004201400482</v>
      </c>
      <c r="Y137" s="17">
        <v>0.72760687510899891</v>
      </c>
      <c r="Z137" s="17">
        <v>0.33333333333333331</v>
      </c>
      <c r="AA137" s="17">
        <v>0.61545745489666359</v>
      </c>
      <c r="AB137" s="17">
        <v>0.27216552697590868</v>
      </c>
      <c r="AC137" s="17">
        <v>0.61545745489666359</v>
      </c>
      <c r="AD137" s="19">
        <v>0.27216552697590868</v>
      </c>
    </row>
    <row r="138" spans="1:30" x14ac:dyDescent="0.3">
      <c r="A138" s="197">
        <v>32</v>
      </c>
      <c r="B138" s="197" t="s">
        <v>90</v>
      </c>
      <c r="C138" s="200">
        <v>90</v>
      </c>
      <c r="D138" s="44" t="s">
        <v>105</v>
      </c>
      <c r="E138" s="84">
        <v>110456</v>
      </c>
      <c r="F138" s="46" t="s">
        <v>93</v>
      </c>
      <c r="G138" s="46">
        <v>1</v>
      </c>
      <c r="H138" s="47">
        <v>1</v>
      </c>
      <c r="I138" s="49">
        <v>1</v>
      </c>
      <c r="J138" s="49">
        <v>1</v>
      </c>
      <c r="K138" s="49">
        <v>1</v>
      </c>
      <c r="L138" s="50">
        <v>0.53504007268196974</v>
      </c>
      <c r="M138" s="50">
        <v>0.74004897250229351</v>
      </c>
      <c r="N138" s="50">
        <v>0.95374188158166773</v>
      </c>
      <c r="O138" s="11">
        <v>0.70710678118654746</v>
      </c>
      <c r="P138" s="11">
        <v>0.70710678118654757</v>
      </c>
      <c r="Q138" s="11">
        <v>0.70710678118654746</v>
      </c>
      <c r="R138" s="11">
        <v>0.70710678118654746</v>
      </c>
      <c r="S138" s="11">
        <v>0.70710678118654746</v>
      </c>
      <c r="T138" s="11">
        <v>0.94868329805051377</v>
      </c>
      <c r="U138" s="11">
        <v>0.83205029433784372</v>
      </c>
      <c r="V138" s="11">
        <v>0.70710678118654757</v>
      </c>
      <c r="W138" s="11">
        <v>0.70710678118654746</v>
      </c>
      <c r="X138" s="27">
        <v>0.70710678118654757</v>
      </c>
      <c r="Y138" s="11">
        <v>0.55470019622522915</v>
      </c>
      <c r="Z138" s="11">
        <v>0.89442719099991586</v>
      </c>
      <c r="AA138" s="11">
        <v>0.70710678118654746</v>
      </c>
      <c r="AB138" s="11">
        <v>0.92847669088525941</v>
      </c>
      <c r="AC138" s="11">
        <v>0.70710678118654746</v>
      </c>
      <c r="AD138" s="13">
        <v>0.92847669088525941</v>
      </c>
    </row>
    <row r="139" spans="1:30" ht="15" thickBot="1" x14ac:dyDescent="0.35">
      <c r="A139" s="199"/>
      <c r="B139" s="199"/>
      <c r="C139" s="202"/>
      <c r="D139" s="77">
        <v>16500000</v>
      </c>
      <c r="E139" s="82">
        <v>111462</v>
      </c>
      <c r="F139" s="61" t="s">
        <v>95</v>
      </c>
      <c r="G139" s="61" t="s">
        <v>42</v>
      </c>
      <c r="H139" s="62" t="s">
        <v>42</v>
      </c>
      <c r="I139" s="64">
        <v>2</v>
      </c>
      <c r="J139" s="64">
        <v>2</v>
      </c>
      <c r="K139" s="64">
        <v>2</v>
      </c>
      <c r="L139" s="65">
        <v>0.46495992731802849</v>
      </c>
      <c r="M139" s="65">
        <v>0.65104476913488629</v>
      </c>
      <c r="N139" s="65">
        <v>0.75094551247503194</v>
      </c>
      <c r="O139" s="17">
        <v>0.70710678118654746</v>
      </c>
      <c r="P139" s="17">
        <v>0.70710678118654757</v>
      </c>
      <c r="Q139" s="17">
        <v>0.70710678118654746</v>
      </c>
      <c r="R139" s="17">
        <v>0.70710678118654746</v>
      </c>
      <c r="S139" s="17">
        <v>0.70710678118654746</v>
      </c>
      <c r="T139" s="17">
        <v>0.31622776601683794</v>
      </c>
      <c r="U139" s="17">
        <v>0.55470019622522915</v>
      </c>
      <c r="V139" s="17">
        <v>0.70710678118654757</v>
      </c>
      <c r="W139" s="17">
        <v>0.70710678118654746</v>
      </c>
      <c r="X139" s="18">
        <v>0.70710678118654757</v>
      </c>
      <c r="Y139" s="17">
        <v>0.83205029433784372</v>
      </c>
      <c r="Z139" s="17">
        <v>0.44721359549995793</v>
      </c>
      <c r="AA139" s="17">
        <v>0.70710678118654746</v>
      </c>
      <c r="AB139" s="17">
        <v>0.37139067635410372</v>
      </c>
      <c r="AC139" s="17">
        <v>0.70710678118654746</v>
      </c>
      <c r="AD139" s="19">
        <v>0.37139067635410372</v>
      </c>
    </row>
    <row r="140" spans="1:30" x14ac:dyDescent="0.3">
      <c r="A140" s="197">
        <v>33</v>
      </c>
      <c r="B140" s="197" t="s">
        <v>90</v>
      </c>
      <c r="C140" s="200">
        <v>100</v>
      </c>
      <c r="D140" s="193" t="s">
        <v>106</v>
      </c>
      <c r="E140" s="84">
        <v>110456</v>
      </c>
      <c r="F140" s="46" t="s">
        <v>93</v>
      </c>
      <c r="G140" s="46">
        <v>1</v>
      </c>
      <c r="H140" s="47">
        <v>1</v>
      </c>
      <c r="I140" s="66">
        <v>1</v>
      </c>
      <c r="J140" s="66">
        <v>1</v>
      </c>
      <c r="K140" s="66">
        <v>1</v>
      </c>
      <c r="L140" s="50">
        <v>0.35171491692331253</v>
      </c>
      <c r="M140" s="50">
        <v>0.60510205389202265</v>
      </c>
      <c r="N140" s="50">
        <v>0.95144493096365668</v>
      </c>
      <c r="O140" s="11">
        <v>0.57735026918962573</v>
      </c>
      <c r="P140" s="11">
        <v>0.57735026918962573</v>
      </c>
      <c r="Q140" s="11">
        <v>0.57735026918962573</v>
      </c>
      <c r="R140" s="11">
        <v>0.6509445549041194</v>
      </c>
      <c r="S140" s="11">
        <v>0.57735026918962584</v>
      </c>
      <c r="T140" s="11">
        <v>0.57735026918962573</v>
      </c>
      <c r="U140" s="11">
        <v>0.72760687510899891</v>
      </c>
      <c r="V140" s="11">
        <v>0.57735026918962573</v>
      </c>
      <c r="W140" s="11">
        <v>0.57735026918962584</v>
      </c>
      <c r="X140" s="27">
        <v>0.6622661785325219</v>
      </c>
      <c r="Y140" s="11">
        <v>0.48507125007266594</v>
      </c>
      <c r="Z140" s="11">
        <v>0.66666666666666663</v>
      </c>
      <c r="AA140" s="11">
        <v>0.61545745489666359</v>
      </c>
      <c r="AB140" s="11">
        <v>0.6804138174397717</v>
      </c>
      <c r="AC140" s="11">
        <v>0.61545745489666359</v>
      </c>
      <c r="AD140" s="13">
        <v>0.6804138174397717</v>
      </c>
    </row>
    <row r="141" spans="1:30" x14ac:dyDescent="0.3">
      <c r="A141" s="198"/>
      <c r="B141" s="198"/>
      <c r="C141" s="201"/>
      <c r="D141" s="194"/>
      <c r="E141" s="80">
        <v>110138</v>
      </c>
      <c r="F141" s="53" t="s">
        <v>94</v>
      </c>
      <c r="G141" s="53">
        <v>2</v>
      </c>
      <c r="H141" s="54">
        <v>2</v>
      </c>
      <c r="I141" s="55">
        <v>3</v>
      </c>
      <c r="J141" s="55">
        <v>3</v>
      </c>
      <c r="K141" s="55">
        <v>3</v>
      </c>
      <c r="L141" s="57">
        <v>0.3194138187231903</v>
      </c>
      <c r="M141" s="57">
        <v>0.54980916312170314</v>
      </c>
      <c r="N141" s="57">
        <v>0.84413799859927963</v>
      </c>
      <c r="O141" s="14">
        <v>0.57735026918962573</v>
      </c>
      <c r="P141" s="14">
        <v>0.57735026918962573</v>
      </c>
      <c r="Q141" s="14">
        <v>0.57735026918962573</v>
      </c>
      <c r="R141" s="14">
        <v>0.39056673294247163</v>
      </c>
      <c r="S141" s="14">
        <v>0.57735026918962584</v>
      </c>
      <c r="T141" s="14">
        <v>0.57735026918962573</v>
      </c>
      <c r="U141" s="14">
        <v>0.48507125007266594</v>
      </c>
      <c r="V141" s="14">
        <v>0.57735026918962573</v>
      </c>
      <c r="W141" s="14">
        <v>0.57735026918962584</v>
      </c>
      <c r="X141" s="15">
        <v>0.52981294282601754</v>
      </c>
      <c r="Y141" s="14">
        <v>0.48507125007266594</v>
      </c>
      <c r="Z141" s="14">
        <v>0.66666666666666663</v>
      </c>
      <c r="AA141" s="14">
        <v>0.4923659639173309</v>
      </c>
      <c r="AB141" s="14">
        <v>0.6804138174397717</v>
      </c>
      <c r="AC141" s="14">
        <v>0.4923659639173309</v>
      </c>
      <c r="AD141" s="16">
        <v>0.6804138174397717</v>
      </c>
    </row>
    <row r="142" spans="1:30" ht="15" thickBot="1" x14ac:dyDescent="0.35">
      <c r="A142" s="199"/>
      <c r="B142" s="199"/>
      <c r="C142" s="202"/>
      <c r="D142" s="73">
        <v>1950000</v>
      </c>
      <c r="E142" s="82">
        <v>111462</v>
      </c>
      <c r="F142" s="61" t="s">
        <v>95</v>
      </c>
      <c r="G142" s="61">
        <v>3</v>
      </c>
      <c r="H142" s="62">
        <v>3</v>
      </c>
      <c r="I142" s="85">
        <v>2</v>
      </c>
      <c r="J142" s="85">
        <v>2</v>
      </c>
      <c r="K142" s="85">
        <v>2</v>
      </c>
      <c r="L142" s="65">
        <v>0.32887126435349556</v>
      </c>
      <c r="M142" s="65">
        <v>0.56641222284771897</v>
      </c>
      <c r="N142" s="65">
        <v>0.86246430277413633</v>
      </c>
      <c r="O142" s="17">
        <v>0.57735026918962573</v>
      </c>
      <c r="P142" s="17">
        <v>0.57735026918962573</v>
      </c>
      <c r="Q142" s="17">
        <v>0.57735026918962573</v>
      </c>
      <c r="R142" s="17">
        <v>0.6509445549041194</v>
      </c>
      <c r="S142" s="17">
        <v>0.57735026918962584</v>
      </c>
      <c r="T142" s="17">
        <v>0.57735026918962573</v>
      </c>
      <c r="U142" s="17">
        <v>0.48507125007266594</v>
      </c>
      <c r="V142" s="17">
        <v>0.57735026918962573</v>
      </c>
      <c r="W142" s="17">
        <v>0.57735026918962584</v>
      </c>
      <c r="X142" s="18">
        <v>0.52981294282601754</v>
      </c>
      <c r="Y142" s="17">
        <v>0.72760687510899891</v>
      </c>
      <c r="Z142" s="17">
        <v>0.33333333333333331</v>
      </c>
      <c r="AA142" s="17">
        <v>0.61545745489666359</v>
      </c>
      <c r="AB142" s="17">
        <v>0.27216552697590868</v>
      </c>
      <c r="AC142" s="17">
        <v>0.61545745489666359</v>
      </c>
      <c r="AD142" s="19">
        <v>0.27216552697590868</v>
      </c>
    </row>
    <row r="143" spans="1:30" x14ac:dyDescent="0.3">
      <c r="A143" s="212">
        <v>34</v>
      </c>
      <c r="B143" s="212" t="s">
        <v>90</v>
      </c>
      <c r="C143" s="203">
        <v>110</v>
      </c>
      <c r="D143" s="206" t="s">
        <v>107</v>
      </c>
      <c r="E143" s="45">
        <v>110456</v>
      </c>
      <c r="F143" s="46" t="s">
        <v>93</v>
      </c>
      <c r="G143" s="46">
        <v>1</v>
      </c>
      <c r="H143" s="47">
        <v>1</v>
      </c>
      <c r="I143" s="66">
        <v>1</v>
      </c>
      <c r="J143" s="66">
        <v>1</v>
      </c>
      <c r="K143" s="49">
        <v>1</v>
      </c>
      <c r="L143" s="50">
        <v>0.34780762096690898</v>
      </c>
      <c r="M143" s="50">
        <v>0.59530237909368222</v>
      </c>
      <c r="N143" s="50">
        <v>0.94909179209555394</v>
      </c>
      <c r="O143" s="11">
        <v>0.6804138174397717</v>
      </c>
      <c r="P143" s="11">
        <v>0.57735026918962573</v>
      </c>
      <c r="Q143" s="11">
        <v>0.57735026918962573</v>
      </c>
      <c r="R143" s="11">
        <v>0.6509445549041194</v>
      </c>
      <c r="S143" s="11">
        <v>0.57735026918962584</v>
      </c>
      <c r="T143" s="11">
        <v>0.57735026918962573</v>
      </c>
      <c r="U143" s="11">
        <v>0.72760687510899891</v>
      </c>
      <c r="V143" s="11">
        <v>0.68824720161168518</v>
      </c>
      <c r="W143" s="11">
        <v>0.57735026918962584</v>
      </c>
      <c r="X143" s="27">
        <v>0.57735026918962573</v>
      </c>
      <c r="Y143" s="11">
        <v>0.48507125007266594</v>
      </c>
      <c r="Z143" s="11">
        <v>0.66666666666666663</v>
      </c>
      <c r="AA143" s="11">
        <v>0.61545745489666359</v>
      </c>
      <c r="AB143" s="11">
        <v>0.57735026918962584</v>
      </c>
      <c r="AC143" s="11">
        <v>0.61545745489666359</v>
      </c>
      <c r="AD143" s="13">
        <v>0.6804138174397717</v>
      </c>
    </row>
    <row r="144" spans="1:30" x14ac:dyDescent="0.3">
      <c r="A144" s="198"/>
      <c r="B144" s="198"/>
      <c r="C144" s="201"/>
      <c r="D144" s="206"/>
      <c r="E144" s="52">
        <v>110138</v>
      </c>
      <c r="F144" s="53" t="s">
        <v>94</v>
      </c>
      <c r="G144" s="53">
        <v>2</v>
      </c>
      <c r="H144" s="54">
        <v>2</v>
      </c>
      <c r="I144" s="55">
        <v>3</v>
      </c>
      <c r="J144" s="55">
        <v>3</v>
      </c>
      <c r="K144" s="56">
        <v>2</v>
      </c>
      <c r="L144" s="57">
        <v>0.32582141059765851</v>
      </c>
      <c r="M144" s="57">
        <v>0.55829162717456671</v>
      </c>
      <c r="N144" s="57">
        <v>0.89762744644913917</v>
      </c>
      <c r="O144" s="14">
        <v>0.27216552697590868</v>
      </c>
      <c r="P144" s="14">
        <v>0.57735026918962573</v>
      </c>
      <c r="Q144" s="14">
        <v>0.57735026918962573</v>
      </c>
      <c r="R144" s="14">
        <v>0.39056673294247163</v>
      </c>
      <c r="S144" s="14">
        <v>0.57735026918962584</v>
      </c>
      <c r="T144" s="14">
        <v>0.57735026918962573</v>
      </c>
      <c r="U144" s="14">
        <v>0.48507125007266594</v>
      </c>
      <c r="V144" s="14">
        <v>0.68824720161168518</v>
      </c>
      <c r="W144" s="14">
        <v>0.57735026918962584</v>
      </c>
      <c r="X144" s="15">
        <v>0.57735026918962573</v>
      </c>
      <c r="Y144" s="14">
        <v>0.48507125007266594</v>
      </c>
      <c r="Z144" s="14">
        <v>0.66666666666666663</v>
      </c>
      <c r="AA144" s="14">
        <v>0.4923659639173309</v>
      </c>
      <c r="AB144" s="14">
        <v>0.57735026918962584</v>
      </c>
      <c r="AC144" s="14">
        <v>0.4923659639173309</v>
      </c>
      <c r="AD144" s="16">
        <v>0.6804138174397717</v>
      </c>
    </row>
    <row r="145" spans="1:30" ht="15" thickBot="1" x14ac:dyDescent="0.35">
      <c r="A145" s="213"/>
      <c r="B145" s="213"/>
      <c r="C145" s="214"/>
      <c r="D145" s="83" t="s">
        <v>103</v>
      </c>
      <c r="E145" s="60">
        <v>111462</v>
      </c>
      <c r="F145" s="61" t="s">
        <v>95</v>
      </c>
      <c r="G145" s="61">
        <v>3</v>
      </c>
      <c r="H145" s="62">
        <v>3</v>
      </c>
      <c r="I145" s="85">
        <v>2</v>
      </c>
      <c r="J145" s="85">
        <v>2</v>
      </c>
      <c r="K145" s="64">
        <v>3</v>
      </c>
      <c r="L145" s="65">
        <v>0.32637096843543084</v>
      </c>
      <c r="M145" s="65">
        <v>0.56085111200434934</v>
      </c>
      <c r="N145" s="65">
        <v>0.85979952705276441</v>
      </c>
      <c r="O145" s="17">
        <v>0.6804138174397717</v>
      </c>
      <c r="P145" s="17">
        <v>0.57735026918962573</v>
      </c>
      <c r="Q145" s="17">
        <v>0.57735026918962573</v>
      </c>
      <c r="R145" s="17">
        <v>0.6509445549041194</v>
      </c>
      <c r="S145" s="17">
        <v>0.57735026918962584</v>
      </c>
      <c r="T145" s="17">
        <v>0.57735026918962573</v>
      </c>
      <c r="U145" s="17">
        <v>0.48507125007266594</v>
      </c>
      <c r="V145" s="17">
        <v>0.22941573387056174</v>
      </c>
      <c r="W145" s="17">
        <v>0.57735026918962584</v>
      </c>
      <c r="X145" s="18">
        <v>0.57735026918962573</v>
      </c>
      <c r="Y145" s="17">
        <v>0.72760687510899891</v>
      </c>
      <c r="Z145" s="17">
        <v>0.33333333333333331</v>
      </c>
      <c r="AA145" s="17">
        <v>0.61545745489666359</v>
      </c>
      <c r="AB145" s="17">
        <v>0.57735026918962584</v>
      </c>
      <c r="AC145" s="17">
        <v>0.61545745489666359</v>
      </c>
      <c r="AD145" s="19">
        <v>0.27216552697590868</v>
      </c>
    </row>
    <row r="146" spans="1:30" x14ac:dyDescent="0.3">
      <c r="A146" s="197">
        <v>35</v>
      </c>
      <c r="B146" s="209" t="s">
        <v>108</v>
      </c>
      <c r="C146" s="200">
        <v>10</v>
      </c>
      <c r="D146" s="205" t="s">
        <v>109</v>
      </c>
      <c r="E146" s="84">
        <v>110164</v>
      </c>
      <c r="F146" s="46" t="s">
        <v>110</v>
      </c>
      <c r="G146" s="46">
        <v>1</v>
      </c>
      <c r="H146" s="47">
        <v>1</v>
      </c>
      <c r="I146" s="49">
        <v>1</v>
      </c>
      <c r="J146" s="49">
        <v>1</v>
      </c>
      <c r="K146" s="49">
        <v>1</v>
      </c>
      <c r="L146" s="50">
        <v>0.36335885637684395</v>
      </c>
      <c r="M146" s="50">
        <v>0.61235024442588226</v>
      </c>
      <c r="N146" s="50">
        <v>1</v>
      </c>
      <c r="O146" s="11">
        <v>0.6509445549041194</v>
      </c>
      <c r="P146" s="11">
        <v>0.70014004201400482</v>
      </c>
      <c r="Q146" s="11">
        <v>0.6622661785325219</v>
      </c>
      <c r="R146" s="11">
        <v>0.6509445549041194</v>
      </c>
      <c r="S146" s="11">
        <v>0.57735026918962584</v>
      </c>
      <c r="T146" s="11">
        <v>0.57735026918962573</v>
      </c>
      <c r="U146" s="11">
        <v>0.57735026918962573</v>
      </c>
      <c r="V146" s="11">
        <v>0.57735026918962573</v>
      </c>
      <c r="W146" s="11">
        <v>0.57735026918962584</v>
      </c>
      <c r="X146" s="27">
        <v>0.57735026918962584</v>
      </c>
      <c r="Y146" s="11">
        <v>0.68824720161168518</v>
      </c>
      <c r="Z146" s="11">
        <v>0.66666666666666663</v>
      </c>
      <c r="AA146" s="11">
        <v>0.57735026918962584</v>
      </c>
      <c r="AB146" s="11">
        <v>0.61545745489666359</v>
      </c>
      <c r="AC146" s="11">
        <v>0.57735026918962573</v>
      </c>
      <c r="AD146" s="13">
        <v>0.61545745489666359</v>
      </c>
    </row>
    <row r="147" spans="1:30" x14ac:dyDescent="0.3">
      <c r="A147" s="198"/>
      <c r="B147" s="210"/>
      <c r="C147" s="201"/>
      <c r="D147" s="206"/>
      <c r="E147" s="80">
        <v>111394</v>
      </c>
      <c r="F147" s="53" t="s">
        <v>111</v>
      </c>
      <c r="G147" s="53">
        <v>2</v>
      </c>
      <c r="H147" s="54">
        <v>2</v>
      </c>
      <c r="I147" s="56">
        <v>2</v>
      </c>
      <c r="J147" s="56">
        <v>2</v>
      </c>
      <c r="K147" s="56">
        <v>2</v>
      </c>
      <c r="L147" s="57">
        <v>0.34556235383827294</v>
      </c>
      <c r="M147" s="57">
        <v>0.58221796893790545</v>
      </c>
      <c r="N147" s="57">
        <v>0.91838149330793795</v>
      </c>
      <c r="O147" s="14">
        <v>0.6509445549041194</v>
      </c>
      <c r="P147" s="14">
        <v>0.70014004201400482</v>
      </c>
      <c r="Q147" s="14">
        <v>0.52981294282601754</v>
      </c>
      <c r="R147" s="14">
        <v>0.39056673294247163</v>
      </c>
      <c r="S147" s="14">
        <v>0.57735026918962584</v>
      </c>
      <c r="T147" s="14">
        <v>0.57735026918962573</v>
      </c>
      <c r="U147" s="14">
        <v>0.57735026918962573</v>
      </c>
      <c r="V147" s="14">
        <v>0.57735026918962573</v>
      </c>
      <c r="W147" s="14">
        <v>0.57735026918962584</v>
      </c>
      <c r="X147" s="15">
        <v>0.57735026918962584</v>
      </c>
      <c r="Y147" s="14">
        <v>0.68824720161168518</v>
      </c>
      <c r="Z147" s="14">
        <v>0.33333333333333331</v>
      </c>
      <c r="AA147" s="14">
        <v>0.57735026918962584</v>
      </c>
      <c r="AB147" s="14">
        <v>0.4923659639173309</v>
      </c>
      <c r="AC147" s="14">
        <v>0.57735026918962573</v>
      </c>
      <c r="AD147" s="16">
        <v>0.61545745489666359</v>
      </c>
    </row>
    <row r="148" spans="1:30" ht="15" thickBot="1" x14ac:dyDescent="0.35">
      <c r="A148" s="199"/>
      <c r="B148" s="211"/>
      <c r="C148" s="202"/>
      <c r="D148" s="77" t="s">
        <v>112</v>
      </c>
      <c r="E148" s="82">
        <v>110132</v>
      </c>
      <c r="F148" s="61" t="s">
        <v>113</v>
      </c>
      <c r="G148" s="61">
        <v>3</v>
      </c>
      <c r="H148" s="62">
        <v>3</v>
      </c>
      <c r="I148" s="64">
        <v>3</v>
      </c>
      <c r="J148" s="64">
        <v>3</v>
      </c>
      <c r="K148" s="64">
        <v>3</v>
      </c>
      <c r="L148" s="65">
        <v>0.29107878978488155</v>
      </c>
      <c r="M148" s="65">
        <v>0.4989789860661441</v>
      </c>
      <c r="N148" s="65">
        <v>0.67559816062919453</v>
      </c>
      <c r="O148" s="17">
        <v>0.39056673294247163</v>
      </c>
      <c r="P148" s="17">
        <v>0.14002800840280097</v>
      </c>
      <c r="Q148" s="17">
        <v>0.52981294282601754</v>
      </c>
      <c r="R148" s="17">
        <v>0.6509445549041194</v>
      </c>
      <c r="S148" s="17">
        <v>0.57735026918962584</v>
      </c>
      <c r="T148" s="17">
        <v>0.57735026918962573</v>
      </c>
      <c r="U148" s="17">
        <v>0.57735026918962573</v>
      </c>
      <c r="V148" s="17">
        <v>0.57735026918962573</v>
      </c>
      <c r="W148" s="17">
        <v>0.57735026918962584</v>
      </c>
      <c r="X148" s="18">
        <v>0.57735026918962584</v>
      </c>
      <c r="Y148" s="17">
        <v>0.22941573387056174</v>
      </c>
      <c r="Z148" s="17">
        <v>0.66666666666666663</v>
      </c>
      <c r="AA148" s="17">
        <v>0.57735026918962584</v>
      </c>
      <c r="AB148" s="17">
        <v>0.61545745489666359</v>
      </c>
      <c r="AC148" s="17">
        <v>0.57735026918962573</v>
      </c>
      <c r="AD148" s="19">
        <v>0.4923659639173309</v>
      </c>
    </row>
    <row r="149" spans="1:30" x14ac:dyDescent="0.3">
      <c r="A149" s="165"/>
      <c r="B149" s="165"/>
      <c r="C149" s="165"/>
      <c r="D149" s="165"/>
      <c r="E149" s="165"/>
      <c r="F149" s="165"/>
      <c r="G149" s="165"/>
      <c r="H149" s="166"/>
      <c r="I149" s="167">
        <f>(12/146)</f>
        <v>8.2191780821917804E-2</v>
      </c>
      <c r="J149" s="167">
        <f>(14/146)</f>
        <v>9.5890410958904104E-2</v>
      </c>
      <c r="K149" s="167">
        <f>(29/146)</f>
        <v>0.19863013698630136</v>
      </c>
      <c r="L149" s="168"/>
      <c r="M149" s="168"/>
      <c r="N149" s="168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</row>
    <row r="150" spans="1:30" x14ac:dyDescent="0.3">
      <c r="A150" s="165"/>
      <c r="B150" s="165"/>
      <c r="C150" s="165"/>
      <c r="D150" s="165"/>
      <c r="E150" s="165"/>
      <c r="F150" s="165"/>
      <c r="G150" s="165"/>
      <c r="H150" s="166"/>
      <c r="I150" s="167">
        <f>1-I149</f>
        <v>0.9178082191780822</v>
      </c>
      <c r="J150" s="167">
        <f t="shared" ref="J150:K150" si="3">1-J149</f>
        <v>0.90410958904109595</v>
      </c>
      <c r="K150" s="167">
        <f t="shared" si="3"/>
        <v>0.80136986301369861</v>
      </c>
      <c r="L150" s="168"/>
      <c r="M150" s="168"/>
      <c r="N150" s="168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</row>
    <row r="151" spans="1:30" x14ac:dyDescent="0.3">
      <c r="A151" s="165"/>
      <c r="B151" s="165"/>
      <c r="C151" s="165"/>
      <c r="D151" s="165"/>
      <c r="E151" s="165"/>
      <c r="F151" s="165"/>
      <c r="G151" s="165"/>
      <c r="H151" s="166"/>
      <c r="I151" s="166">
        <f>146-12</f>
        <v>134</v>
      </c>
      <c r="J151" s="166">
        <f>146-14</f>
        <v>132</v>
      </c>
      <c r="K151" s="166">
        <f>146-29</f>
        <v>117</v>
      </c>
      <c r="L151" s="168"/>
      <c r="M151" s="168"/>
      <c r="N151" s="168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</row>
  </sheetData>
  <mergeCells count="136">
    <mergeCell ref="A146:A148"/>
    <mergeCell ref="B146:B148"/>
    <mergeCell ref="C146:C148"/>
    <mergeCell ref="D146:D147"/>
    <mergeCell ref="A140:A142"/>
    <mergeCell ref="B140:B142"/>
    <mergeCell ref="C140:C142"/>
    <mergeCell ref="D140:D141"/>
    <mergeCell ref="A143:A145"/>
    <mergeCell ref="B143:B145"/>
    <mergeCell ref="C143:C145"/>
    <mergeCell ref="D143:D144"/>
    <mergeCell ref="A135:A137"/>
    <mergeCell ref="B135:B137"/>
    <mergeCell ref="C135:C137"/>
    <mergeCell ref="A138:A139"/>
    <mergeCell ref="B138:B139"/>
    <mergeCell ref="C138:C139"/>
    <mergeCell ref="D124:D125"/>
    <mergeCell ref="A128:A131"/>
    <mergeCell ref="B128:B131"/>
    <mergeCell ref="C128:C131"/>
    <mergeCell ref="D128:D129"/>
    <mergeCell ref="A132:A134"/>
    <mergeCell ref="B132:B134"/>
    <mergeCell ref="C132:C134"/>
    <mergeCell ref="D132:D133"/>
    <mergeCell ref="A120:A123"/>
    <mergeCell ref="B120:B123"/>
    <mergeCell ref="C120:C123"/>
    <mergeCell ref="A124:A127"/>
    <mergeCell ref="B124:B127"/>
    <mergeCell ref="C124:C127"/>
    <mergeCell ref="A114:A116"/>
    <mergeCell ref="B114:B116"/>
    <mergeCell ref="C114:C116"/>
    <mergeCell ref="D114:D115"/>
    <mergeCell ref="A117:A119"/>
    <mergeCell ref="B117:B119"/>
    <mergeCell ref="C117:C119"/>
    <mergeCell ref="A107:A109"/>
    <mergeCell ref="B107:B109"/>
    <mergeCell ref="C107:C109"/>
    <mergeCell ref="D107:D108"/>
    <mergeCell ref="A110:A113"/>
    <mergeCell ref="B110:B113"/>
    <mergeCell ref="C110:C113"/>
    <mergeCell ref="D110:D111"/>
    <mergeCell ref="A98:A102"/>
    <mergeCell ref="B98:B102"/>
    <mergeCell ref="C98:C102"/>
    <mergeCell ref="D101:D102"/>
    <mergeCell ref="A103:A106"/>
    <mergeCell ref="B103:B106"/>
    <mergeCell ref="C103:C106"/>
    <mergeCell ref="D105:D106"/>
    <mergeCell ref="A88:A92"/>
    <mergeCell ref="B88:B92"/>
    <mergeCell ref="C88:C92"/>
    <mergeCell ref="D88:D89"/>
    <mergeCell ref="A93:A97"/>
    <mergeCell ref="B93:B97"/>
    <mergeCell ref="C93:C97"/>
    <mergeCell ref="D93:D94"/>
    <mergeCell ref="A78:A82"/>
    <mergeCell ref="B78:B82"/>
    <mergeCell ref="C78:C82"/>
    <mergeCell ref="D78:D79"/>
    <mergeCell ref="A83:A87"/>
    <mergeCell ref="B83:B87"/>
    <mergeCell ref="C83:C87"/>
    <mergeCell ref="D83:D84"/>
    <mergeCell ref="A68:A72"/>
    <mergeCell ref="B68:B72"/>
    <mergeCell ref="C68:C72"/>
    <mergeCell ref="D71:D72"/>
    <mergeCell ref="A73:A77"/>
    <mergeCell ref="B73:B77"/>
    <mergeCell ref="C73:C77"/>
    <mergeCell ref="D76:D77"/>
    <mergeCell ref="A58:A62"/>
    <mergeCell ref="B58:B62"/>
    <mergeCell ref="C58:C62"/>
    <mergeCell ref="D61:D62"/>
    <mergeCell ref="A63:A67"/>
    <mergeCell ref="B63:B67"/>
    <mergeCell ref="C63:C67"/>
    <mergeCell ref="D66:D67"/>
    <mergeCell ref="A48:A52"/>
    <mergeCell ref="B48:B52"/>
    <mergeCell ref="C48:C52"/>
    <mergeCell ref="D48:D49"/>
    <mergeCell ref="A53:A57"/>
    <mergeCell ref="B53:B57"/>
    <mergeCell ref="C53:C57"/>
    <mergeCell ref="D56:D57"/>
    <mergeCell ref="A38:A42"/>
    <mergeCell ref="B38:B42"/>
    <mergeCell ref="C38:C42"/>
    <mergeCell ref="D38:D39"/>
    <mergeCell ref="A43:A47"/>
    <mergeCell ref="B43:B47"/>
    <mergeCell ref="C43:C47"/>
    <mergeCell ref="D43:D44"/>
    <mergeCell ref="D23:D24"/>
    <mergeCell ref="A28:A32"/>
    <mergeCell ref="B28:B32"/>
    <mergeCell ref="C28:C32"/>
    <mergeCell ref="D31:D32"/>
    <mergeCell ref="A33:A37"/>
    <mergeCell ref="B33:B37"/>
    <mergeCell ref="C33:C37"/>
    <mergeCell ref="D33:D34"/>
    <mergeCell ref="A20:A22"/>
    <mergeCell ref="B20:B22"/>
    <mergeCell ref="C20:C22"/>
    <mergeCell ref="A23:A27"/>
    <mergeCell ref="B23:B27"/>
    <mergeCell ref="C23:C27"/>
    <mergeCell ref="A10:A16"/>
    <mergeCell ref="B10:B16"/>
    <mergeCell ref="C10:C16"/>
    <mergeCell ref="D10:D11"/>
    <mergeCell ref="D14:D16"/>
    <mergeCell ref="A17:A19"/>
    <mergeCell ref="B17:B19"/>
    <mergeCell ref="C17:C19"/>
    <mergeCell ref="D17:D18"/>
    <mergeCell ref="A3:A4"/>
    <mergeCell ref="B3:B4"/>
    <mergeCell ref="C3:C4"/>
    <mergeCell ref="D3:D4"/>
    <mergeCell ref="A5:A9"/>
    <mergeCell ref="B5:B9"/>
    <mergeCell ref="C5:C9"/>
    <mergeCell ref="D8:D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1"/>
  <sheetViews>
    <sheetView topLeftCell="A125" zoomScale="90" zoomScaleNormal="90" workbookViewId="0">
      <selection activeCell="A2" sqref="A2:AD148"/>
    </sheetView>
  </sheetViews>
  <sheetFormatPr defaultRowHeight="14.4" x14ac:dyDescent="0.3"/>
  <cols>
    <col min="1" max="1" width="4" bestFit="1" customWidth="1"/>
    <col min="2" max="2" width="10.6640625" bestFit="1" customWidth="1"/>
    <col min="3" max="3" width="7.88671875" bestFit="1" customWidth="1"/>
    <col min="4" max="4" width="34.6640625" customWidth="1"/>
    <col min="5" max="5" width="10.109375" bestFit="1" customWidth="1"/>
    <col min="6" max="7" width="9.109375" hidden="1" customWidth="1"/>
    <col min="8" max="8" width="3.88671875" style="1" hidden="1" customWidth="1"/>
    <col min="9" max="11" width="7.109375" style="1" hidden="1" customWidth="1"/>
    <col min="12" max="14" width="9.5546875" style="2" hidden="1" customWidth="1"/>
    <col min="15" max="21" width="6.6640625" hidden="1" customWidth="1"/>
    <col min="22" max="30" width="6.6640625" customWidth="1"/>
  </cols>
  <sheetData>
    <row r="1" spans="1:30" ht="15" thickBot="1" x14ac:dyDescent="0.35"/>
    <row r="2" spans="1:30" ht="15" thickBot="1" x14ac:dyDescent="0.35">
      <c r="A2" s="29" t="s">
        <v>0</v>
      </c>
      <c r="B2" s="29" t="s">
        <v>1</v>
      </c>
      <c r="C2" s="29" t="s">
        <v>2</v>
      </c>
      <c r="D2" s="30" t="s">
        <v>3</v>
      </c>
      <c r="E2" s="31" t="s">
        <v>4</v>
      </c>
      <c r="F2" s="4" t="s">
        <v>5</v>
      </c>
      <c r="G2" s="4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3" t="s">
        <v>11</v>
      </c>
      <c r="M2" s="33" t="s">
        <v>12</v>
      </c>
      <c r="N2" s="180" t="s">
        <v>13</v>
      </c>
      <c r="O2" s="181" t="s">
        <v>14</v>
      </c>
      <c r="P2" s="32" t="s">
        <v>15</v>
      </c>
      <c r="Q2" s="32" t="s">
        <v>16</v>
      </c>
      <c r="R2" s="32" t="s">
        <v>17</v>
      </c>
      <c r="S2" s="32" t="s">
        <v>18</v>
      </c>
      <c r="T2" s="32" t="s">
        <v>19</v>
      </c>
      <c r="U2" s="32" t="s">
        <v>20</v>
      </c>
      <c r="V2" s="169" t="s">
        <v>21</v>
      </c>
      <c r="W2" s="32" t="s">
        <v>22</v>
      </c>
      <c r="X2" s="170" t="s">
        <v>23</v>
      </c>
      <c r="Y2" s="169" t="s">
        <v>24</v>
      </c>
      <c r="Z2" s="169" t="s">
        <v>25</v>
      </c>
      <c r="AA2" s="32" t="s">
        <v>26</v>
      </c>
      <c r="AB2" s="32" t="s">
        <v>27</v>
      </c>
      <c r="AC2" s="32" t="s">
        <v>28</v>
      </c>
      <c r="AD2" s="171" t="s">
        <v>29</v>
      </c>
    </row>
    <row r="3" spans="1:30" x14ac:dyDescent="0.3">
      <c r="A3" s="200">
        <v>1</v>
      </c>
      <c r="B3" s="200" t="s">
        <v>30</v>
      </c>
      <c r="C3" s="200">
        <v>10</v>
      </c>
      <c r="D3" s="193" t="s">
        <v>31</v>
      </c>
      <c r="E3" s="84">
        <v>113767</v>
      </c>
      <c r="F3" s="46" t="s">
        <v>32</v>
      </c>
      <c r="G3" s="46">
        <v>1</v>
      </c>
      <c r="H3" s="47">
        <v>1</v>
      </c>
      <c r="I3" s="49">
        <v>1</v>
      </c>
      <c r="J3" s="49">
        <v>1</v>
      </c>
      <c r="K3" s="49">
        <v>2</v>
      </c>
      <c r="L3" s="50">
        <v>0.51153515064562338</v>
      </c>
      <c r="M3" s="50">
        <v>0.70434864334104696</v>
      </c>
      <c r="N3" s="50">
        <v>0.75309492302051462</v>
      </c>
      <c r="O3" s="5">
        <v>1.6576739601578978E-2</v>
      </c>
      <c r="P3" s="5">
        <v>0.10222322754307038</v>
      </c>
      <c r="Q3" s="5">
        <v>3.039068926956159E-2</v>
      </c>
      <c r="R3" s="5">
        <v>4.0520919026082056E-2</v>
      </c>
      <c r="S3" s="5">
        <v>2.9758678500438143E-2</v>
      </c>
      <c r="T3" s="5">
        <v>8.1836365876204867E-2</v>
      </c>
      <c r="U3" s="5">
        <v>1.7508471042977022E-2</v>
      </c>
      <c r="V3" s="5">
        <v>4.5959610168090706E-2</v>
      </c>
      <c r="W3" s="5">
        <v>4.1107525022096393E-2</v>
      </c>
      <c r="X3" s="6">
        <v>0.18808323924124737</v>
      </c>
      <c r="Y3" s="5">
        <v>3.0639740112060498E-2</v>
      </c>
      <c r="Z3" s="5">
        <v>2.2255081743610731E-2</v>
      </c>
      <c r="AA3" s="5">
        <v>2.6469458967034593E-2</v>
      </c>
      <c r="AB3" s="5">
        <v>1.0753217705357792E-2</v>
      </c>
      <c r="AC3" s="5">
        <v>1.612982655803669E-2</v>
      </c>
      <c r="AD3" s="7">
        <v>4.1358529635991577E-3</v>
      </c>
    </row>
    <row r="4" spans="1:30" ht="15" thickBot="1" x14ac:dyDescent="0.35">
      <c r="A4" s="202"/>
      <c r="B4" s="202"/>
      <c r="C4" s="202"/>
      <c r="D4" s="204"/>
      <c r="E4" s="39">
        <v>113952</v>
      </c>
      <c r="F4" s="40" t="s">
        <v>33</v>
      </c>
      <c r="G4" s="40">
        <v>2</v>
      </c>
      <c r="H4" s="41">
        <v>2</v>
      </c>
      <c r="I4" s="42">
        <v>2</v>
      </c>
      <c r="J4" s="42">
        <v>2</v>
      </c>
      <c r="K4" s="42">
        <v>1</v>
      </c>
      <c r="L4" s="43">
        <v>0.48846484935437506</v>
      </c>
      <c r="M4" s="43">
        <v>0.66999460544258249</v>
      </c>
      <c r="N4" s="43">
        <v>0.69869457328006501</v>
      </c>
      <c r="O4" s="8">
        <v>1.6576739601578978E-2</v>
      </c>
      <c r="P4" s="8">
        <v>0.10222322754307038</v>
      </c>
      <c r="Q4" s="8">
        <v>3.039068926956159E-2</v>
      </c>
      <c r="R4" s="8">
        <v>4.0520919026082056E-2</v>
      </c>
      <c r="S4" s="8">
        <v>2.9758678500438143E-2</v>
      </c>
      <c r="T4" s="8">
        <v>8.1836365876204867E-2</v>
      </c>
      <c r="U4" s="8">
        <v>1.1672314028651348E-2</v>
      </c>
      <c r="V4" s="8">
        <v>4.5959610168090706E-2</v>
      </c>
      <c r="W4" s="8">
        <v>0.12332257506628917</v>
      </c>
      <c r="X4" s="9">
        <v>9.4041619620623684E-2</v>
      </c>
      <c r="Y4" s="8">
        <v>3.0639740112060498E-2</v>
      </c>
      <c r="Z4" s="8">
        <v>5.5637704359026829E-3</v>
      </c>
      <c r="AA4" s="8">
        <v>2.6469458967034593E-2</v>
      </c>
      <c r="AB4" s="8">
        <v>1.0753217705357792E-2</v>
      </c>
      <c r="AC4" s="8">
        <v>1.612982655803669E-2</v>
      </c>
      <c r="AD4" s="10">
        <v>4.1358529635991577E-3</v>
      </c>
    </row>
    <row r="5" spans="1:30" x14ac:dyDescent="0.3">
      <c r="A5" s="200">
        <v>2</v>
      </c>
      <c r="B5" s="200" t="s">
        <v>34</v>
      </c>
      <c r="C5" s="200">
        <v>20</v>
      </c>
      <c r="D5" s="44" t="s">
        <v>35</v>
      </c>
      <c r="E5" s="45">
        <v>110660</v>
      </c>
      <c r="F5" s="46" t="s">
        <v>36</v>
      </c>
      <c r="G5" s="46">
        <v>1</v>
      </c>
      <c r="H5" s="47">
        <v>1</v>
      </c>
      <c r="I5" s="48">
        <v>3</v>
      </c>
      <c r="J5" s="48">
        <v>3</v>
      </c>
      <c r="K5" s="49">
        <v>3</v>
      </c>
      <c r="L5" s="50">
        <v>0.20845499648493931</v>
      </c>
      <c r="M5" s="50">
        <v>0.44446606800970456</v>
      </c>
      <c r="N5" s="50">
        <v>0.6755866744236062</v>
      </c>
      <c r="O5" s="11">
        <v>0.53300179088902611</v>
      </c>
      <c r="P5" s="11">
        <v>0.47891314261057566</v>
      </c>
      <c r="Q5" s="11">
        <v>0.48336824452283178</v>
      </c>
      <c r="R5" s="11">
        <v>0.31108550841912758</v>
      </c>
      <c r="S5" s="11">
        <v>0.44721359549995793</v>
      </c>
      <c r="T5" s="11">
        <v>0.49029033784546011</v>
      </c>
      <c r="U5" s="11">
        <v>0.54772255750516607</v>
      </c>
      <c r="V5" s="11">
        <v>0.31108550841912758</v>
      </c>
      <c r="W5" s="11">
        <v>0.6546536707079772</v>
      </c>
      <c r="X5" s="12">
        <v>0.32879797461071458</v>
      </c>
      <c r="Y5" s="11">
        <v>0.41602514716892186</v>
      </c>
      <c r="Z5" s="11">
        <v>0.39223227027636809</v>
      </c>
      <c r="AA5" s="11">
        <v>0.44721359549995793</v>
      </c>
      <c r="AB5" s="11">
        <v>0.50507627227610541</v>
      </c>
      <c r="AC5" s="11">
        <v>0.37139067635410372</v>
      </c>
      <c r="AD5" s="13">
        <v>0.45584230583855179</v>
      </c>
    </row>
    <row r="6" spans="1:30" x14ac:dyDescent="0.3">
      <c r="A6" s="201"/>
      <c r="B6" s="201"/>
      <c r="C6" s="201"/>
      <c r="D6" s="51" t="s">
        <v>37</v>
      </c>
      <c r="E6" s="52">
        <v>111156</v>
      </c>
      <c r="F6" s="53" t="s">
        <v>38</v>
      </c>
      <c r="G6" s="53">
        <v>2</v>
      </c>
      <c r="H6" s="54">
        <v>2</v>
      </c>
      <c r="I6" s="55">
        <v>1</v>
      </c>
      <c r="J6" s="55">
        <v>1</v>
      </c>
      <c r="K6" s="56">
        <v>2</v>
      </c>
      <c r="L6" s="57">
        <v>0.22419555588724729</v>
      </c>
      <c r="M6" s="57">
        <v>0.47777079585687637</v>
      </c>
      <c r="N6" s="57">
        <v>0.6910267091238439</v>
      </c>
      <c r="O6" s="14">
        <v>0.53300179088902611</v>
      </c>
      <c r="P6" s="14">
        <v>0.47891314261057566</v>
      </c>
      <c r="Q6" s="14">
        <v>0.48336824452283178</v>
      </c>
      <c r="R6" s="14">
        <v>0.51847584736521268</v>
      </c>
      <c r="S6" s="14">
        <v>0.44721359549995793</v>
      </c>
      <c r="T6" s="14">
        <v>0.49029033784546011</v>
      </c>
      <c r="U6" s="14">
        <v>0.36514837167011072</v>
      </c>
      <c r="V6" s="14">
        <v>0.51847584736521268</v>
      </c>
      <c r="W6" s="14">
        <v>0.6546536707079772</v>
      </c>
      <c r="X6" s="15">
        <v>0.32879797461071458</v>
      </c>
      <c r="Y6" s="14">
        <v>0.41602514716892186</v>
      </c>
      <c r="Z6" s="14">
        <v>0.78446454055273618</v>
      </c>
      <c r="AA6" s="14">
        <v>0.44721359549995793</v>
      </c>
      <c r="AB6" s="14">
        <v>0.50507627227610541</v>
      </c>
      <c r="AC6" s="14">
        <v>0.46423834544262971</v>
      </c>
      <c r="AD6" s="16">
        <v>0.56980288229818976</v>
      </c>
    </row>
    <row r="7" spans="1:30" x14ac:dyDescent="0.3">
      <c r="A7" s="201"/>
      <c r="B7" s="201"/>
      <c r="C7" s="201"/>
      <c r="D7" s="58">
        <v>25000000</v>
      </c>
      <c r="E7" s="52">
        <v>110354</v>
      </c>
      <c r="F7" s="53" t="s">
        <v>39</v>
      </c>
      <c r="G7" s="53">
        <v>3</v>
      </c>
      <c r="H7" s="54">
        <v>3</v>
      </c>
      <c r="I7" s="59">
        <v>5</v>
      </c>
      <c r="J7" s="59">
        <v>5</v>
      </c>
      <c r="K7" s="56">
        <v>4</v>
      </c>
      <c r="L7" s="57">
        <v>0.16752984286735279</v>
      </c>
      <c r="M7" s="57">
        <v>0.36160437058617284</v>
      </c>
      <c r="N7" s="57">
        <v>0.54934653240066178</v>
      </c>
      <c r="O7" s="14">
        <v>0.53300179088902611</v>
      </c>
      <c r="P7" s="14">
        <v>0.28734788556634538</v>
      </c>
      <c r="Q7" s="14">
        <v>0.38669459561826541</v>
      </c>
      <c r="R7" s="14">
        <v>0.31108550841912758</v>
      </c>
      <c r="S7" s="14">
        <v>0.44721359549995793</v>
      </c>
      <c r="T7" s="14">
        <v>0.49029033784546011</v>
      </c>
      <c r="U7" s="14">
        <v>0.36514837167011072</v>
      </c>
      <c r="V7" s="14">
        <v>0.51847584736521268</v>
      </c>
      <c r="W7" s="14">
        <v>0.21821789023599239</v>
      </c>
      <c r="X7" s="15">
        <v>0.32879797461071458</v>
      </c>
      <c r="Y7" s="14">
        <v>0.41602514716892186</v>
      </c>
      <c r="Z7" s="14">
        <v>0.19611613513818404</v>
      </c>
      <c r="AA7" s="14">
        <v>0.44721359549995793</v>
      </c>
      <c r="AB7" s="14">
        <v>0.40406101782088427</v>
      </c>
      <c r="AC7" s="14">
        <v>0.46423834544262971</v>
      </c>
      <c r="AD7" s="16">
        <v>0.45584230583855179</v>
      </c>
    </row>
    <row r="8" spans="1:30" x14ac:dyDescent="0.3">
      <c r="A8" s="201"/>
      <c r="B8" s="201"/>
      <c r="C8" s="201"/>
      <c r="D8" s="195"/>
      <c r="E8" s="52">
        <v>114020</v>
      </c>
      <c r="F8" s="53" t="s">
        <v>40</v>
      </c>
      <c r="G8" s="53">
        <v>4</v>
      </c>
      <c r="H8" s="54">
        <v>4</v>
      </c>
      <c r="I8" s="59">
        <v>2</v>
      </c>
      <c r="J8" s="59">
        <v>2</v>
      </c>
      <c r="K8" s="56">
        <v>1</v>
      </c>
      <c r="L8" s="57">
        <v>0.21827358662785762</v>
      </c>
      <c r="M8" s="57">
        <v>0.4713342908655811</v>
      </c>
      <c r="N8" s="57">
        <v>0.75176327228632811</v>
      </c>
      <c r="O8" s="14">
        <v>0.31980107453341566</v>
      </c>
      <c r="P8" s="14">
        <v>0.47891314261057566</v>
      </c>
      <c r="Q8" s="14">
        <v>0.38669459561826541</v>
      </c>
      <c r="R8" s="14">
        <v>0.51847584736521268</v>
      </c>
      <c r="S8" s="14">
        <v>0.44721359549995793</v>
      </c>
      <c r="T8" s="14">
        <v>0.49029033784546011</v>
      </c>
      <c r="U8" s="14">
        <v>0.36514837167011072</v>
      </c>
      <c r="V8" s="14">
        <v>0.51847584736521268</v>
      </c>
      <c r="W8" s="14">
        <v>0.21821789023599239</v>
      </c>
      <c r="X8" s="15">
        <v>0.65759594922142917</v>
      </c>
      <c r="Y8" s="14">
        <v>0.55470019622522915</v>
      </c>
      <c r="Z8" s="14">
        <v>0.19611613513818404</v>
      </c>
      <c r="AA8" s="14">
        <v>0.44721359549995793</v>
      </c>
      <c r="AB8" s="14">
        <v>0.40406101782088427</v>
      </c>
      <c r="AC8" s="14">
        <v>0.46423834544262971</v>
      </c>
      <c r="AD8" s="16">
        <v>0.45584230583855179</v>
      </c>
    </row>
    <row r="9" spans="1:30" ht="15" thickBot="1" x14ac:dyDescent="0.35">
      <c r="A9" s="202"/>
      <c r="B9" s="202"/>
      <c r="C9" s="202"/>
      <c r="D9" s="196"/>
      <c r="E9" s="60">
        <v>112828</v>
      </c>
      <c r="F9" s="61" t="s">
        <v>41</v>
      </c>
      <c r="G9" s="61" t="s">
        <v>42</v>
      </c>
      <c r="H9" s="62" t="s">
        <v>42</v>
      </c>
      <c r="I9" s="63">
        <v>4</v>
      </c>
      <c r="J9" s="63">
        <v>4</v>
      </c>
      <c r="K9" s="64">
        <v>5</v>
      </c>
      <c r="L9" s="65">
        <v>0.18154601813260129</v>
      </c>
      <c r="M9" s="65">
        <v>0.39189280336232396</v>
      </c>
      <c r="N9" s="65">
        <v>0.64703877833980628</v>
      </c>
      <c r="O9" s="17">
        <v>0.21320071635561041</v>
      </c>
      <c r="P9" s="17">
        <v>0.47891314261057566</v>
      </c>
      <c r="Q9" s="17">
        <v>0.48336824452283178</v>
      </c>
      <c r="R9" s="17">
        <v>0.51847584736521268</v>
      </c>
      <c r="S9" s="17">
        <v>0.44721359549995793</v>
      </c>
      <c r="T9" s="17">
        <v>0.19611613513818404</v>
      </c>
      <c r="U9" s="17">
        <v>0.54772255750516607</v>
      </c>
      <c r="V9" s="17">
        <v>0.31108550841912758</v>
      </c>
      <c r="W9" s="17">
        <v>0.21821789023599239</v>
      </c>
      <c r="X9" s="18">
        <v>0.49319696191607187</v>
      </c>
      <c r="Y9" s="17">
        <v>0.41602514716892186</v>
      </c>
      <c r="Z9" s="17">
        <v>0.39223227027636809</v>
      </c>
      <c r="AA9" s="17">
        <v>0.44721359549995793</v>
      </c>
      <c r="AB9" s="17">
        <v>0.40406101782088427</v>
      </c>
      <c r="AC9" s="17">
        <v>0.46423834544262971</v>
      </c>
      <c r="AD9" s="19">
        <v>0.22792115291927589</v>
      </c>
    </row>
    <row r="10" spans="1:30" ht="15" thickBot="1" x14ac:dyDescent="0.35">
      <c r="A10" s="200">
        <v>3</v>
      </c>
      <c r="B10" s="200" t="s">
        <v>34</v>
      </c>
      <c r="C10" s="200">
        <v>30</v>
      </c>
      <c r="D10" s="193" t="s">
        <v>43</v>
      </c>
      <c r="E10" s="45">
        <v>110211</v>
      </c>
      <c r="F10" s="46" t="s">
        <v>44</v>
      </c>
      <c r="G10" s="46">
        <v>1</v>
      </c>
      <c r="H10" s="47">
        <v>1</v>
      </c>
      <c r="I10" s="49">
        <f>RANK(L10,$L$10:$L$16,0)</f>
        <v>1</v>
      </c>
      <c r="J10" s="66">
        <f>RANK(M10,$M$10:$M$16,0)</f>
        <v>1</v>
      </c>
      <c r="K10" s="48">
        <v>2</v>
      </c>
      <c r="L10" s="50">
        <v>0.16385209744532883</v>
      </c>
      <c r="M10" s="50">
        <v>0.41536348861194017</v>
      </c>
      <c r="N10" s="50">
        <v>0.45723038611664302</v>
      </c>
      <c r="O10" s="11">
        <v>9.9780246915836951E-3</v>
      </c>
      <c r="P10" s="11">
        <v>5.7323939507568776E-2</v>
      </c>
      <c r="Q10" s="11">
        <v>1.7150458149523286E-2</v>
      </c>
      <c r="R10" s="11">
        <v>1.4376313030195311E-2</v>
      </c>
      <c r="S10" s="11">
        <v>1.5906682747399321E-2</v>
      </c>
      <c r="T10" s="11">
        <v>5.0177095319186245E-2</v>
      </c>
      <c r="U10" s="11">
        <v>6.8271090671960964E-3</v>
      </c>
      <c r="V10" s="11">
        <v>3.0846070659590122E-2</v>
      </c>
      <c r="W10" s="11">
        <v>3.3564153630942645E-2</v>
      </c>
      <c r="X10" s="12">
        <v>0.11540803868395225</v>
      </c>
      <c r="Y10" s="11">
        <v>1.4814123716440758E-2</v>
      </c>
      <c r="Z10" s="11">
        <v>1.6480591985581421E-2</v>
      </c>
      <c r="AA10" s="11">
        <v>1.5082374012289975E-2</v>
      </c>
      <c r="AB10" s="11">
        <v>6.0683918220033207E-3</v>
      </c>
      <c r="AC10" s="11">
        <v>8.852392379524756E-3</v>
      </c>
      <c r="AD10" s="13">
        <v>2.5077292089622292E-3</v>
      </c>
    </row>
    <row r="11" spans="1:30" ht="15" thickBot="1" x14ac:dyDescent="0.35">
      <c r="A11" s="201"/>
      <c r="B11" s="201"/>
      <c r="C11" s="201"/>
      <c r="D11" s="194"/>
      <c r="E11" s="52">
        <v>113799</v>
      </c>
      <c r="F11" s="53" t="s">
        <v>45</v>
      </c>
      <c r="G11" s="53">
        <v>2</v>
      </c>
      <c r="H11" s="54">
        <v>2</v>
      </c>
      <c r="I11" s="49">
        <f t="shared" ref="I11:I16" si="0">RANK(L11,$L$10:$L$16,0)</f>
        <v>2</v>
      </c>
      <c r="J11" s="66">
        <f t="shared" ref="J11:J16" si="1">RANK(M11,$M$10:$M$16,0)</f>
        <v>2</v>
      </c>
      <c r="K11" s="55">
        <v>3</v>
      </c>
      <c r="L11" s="57">
        <v>0.15499656362914244</v>
      </c>
      <c r="M11" s="57">
        <v>0.3944436868115741</v>
      </c>
      <c r="N11" s="57">
        <v>0.45487036979491413</v>
      </c>
      <c r="O11" s="14">
        <v>9.9780246915836951E-3</v>
      </c>
      <c r="P11" s="14">
        <v>5.7323939507568776E-2</v>
      </c>
      <c r="Q11" s="14">
        <v>1.7150458149523286E-2</v>
      </c>
      <c r="R11" s="14">
        <v>2.3960521716992186E-2</v>
      </c>
      <c r="S11" s="14">
        <v>1.5906682747399321E-2</v>
      </c>
      <c r="T11" s="14">
        <v>5.0177095319186245E-2</v>
      </c>
      <c r="U11" s="14">
        <v>6.8271090671960964E-3</v>
      </c>
      <c r="V11" s="14">
        <v>3.0846070659590122E-2</v>
      </c>
      <c r="W11" s="14">
        <v>3.3564153630942645E-2</v>
      </c>
      <c r="X11" s="15">
        <v>9.2326430947161794E-2</v>
      </c>
      <c r="Y11" s="14">
        <v>1.9752164955254344E-2</v>
      </c>
      <c r="Z11" s="14">
        <v>4.1201479963953553E-3</v>
      </c>
      <c r="AA11" s="14">
        <v>1.5082374012289975E-2</v>
      </c>
      <c r="AB11" s="14">
        <v>6.0683918220033207E-3</v>
      </c>
      <c r="AC11" s="14">
        <v>8.852392379524756E-3</v>
      </c>
      <c r="AD11" s="16">
        <v>2.5077292089622292E-3</v>
      </c>
    </row>
    <row r="12" spans="1:30" ht="15" thickBot="1" x14ac:dyDescent="0.35">
      <c r="A12" s="201"/>
      <c r="B12" s="201"/>
      <c r="C12" s="201"/>
      <c r="D12" s="51" t="s">
        <v>37</v>
      </c>
      <c r="E12" s="52">
        <v>110660</v>
      </c>
      <c r="F12" s="53" t="s">
        <v>36</v>
      </c>
      <c r="G12" s="53" t="s">
        <v>42</v>
      </c>
      <c r="H12" s="54">
        <v>3</v>
      </c>
      <c r="I12" s="49">
        <f t="shared" si="0"/>
        <v>3</v>
      </c>
      <c r="J12" s="48">
        <f t="shared" si="1"/>
        <v>4</v>
      </c>
      <c r="K12" s="55">
        <v>1</v>
      </c>
      <c r="L12" s="57">
        <v>0.15107760156613798</v>
      </c>
      <c r="M12" s="57">
        <v>0.37773570476063273</v>
      </c>
      <c r="N12" s="57">
        <v>0.64318137766588634</v>
      </c>
      <c r="O12" s="14">
        <v>9.9780246915836951E-3</v>
      </c>
      <c r="P12" s="14">
        <v>5.7323939507568776E-2</v>
      </c>
      <c r="Q12" s="14">
        <v>1.7150458149523286E-2</v>
      </c>
      <c r="R12" s="14">
        <v>1.4376313030195311E-2</v>
      </c>
      <c r="S12" s="14">
        <v>1.5906682747399321E-2</v>
      </c>
      <c r="T12" s="14">
        <v>2.00708381276745E-2</v>
      </c>
      <c r="U12" s="14">
        <v>1.0240663600794144E-2</v>
      </c>
      <c r="V12" s="14">
        <v>1.8507642395754073E-2</v>
      </c>
      <c r="W12" s="14">
        <v>0.10069246089282796</v>
      </c>
      <c r="X12" s="20">
        <v>6.9244823210371342E-2</v>
      </c>
      <c r="Y12" s="14">
        <v>1.4814123716440758E-2</v>
      </c>
      <c r="Z12" s="14">
        <v>8.2402959927907107E-3</v>
      </c>
      <c r="AA12" s="14">
        <v>6.0329496049159907E-3</v>
      </c>
      <c r="AB12" s="14">
        <v>6.0683918220033207E-3</v>
      </c>
      <c r="AC12" s="14">
        <v>7.0819139036198053E-3</v>
      </c>
      <c r="AD12" s="16">
        <v>2.0061833671697837E-3</v>
      </c>
    </row>
    <row r="13" spans="1:30" ht="15" thickBot="1" x14ac:dyDescent="0.35">
      <c r="A13" s="201"/>
      <c r="B13" s="201"/>
      <c r="C13" s="201"/>
      <c r="D13" s="58">
        <v>10550000</v>
      </c>
      <c r="E13" s="52">
        <v>111156</v>
      </c>
      <c r="F13" s="53" t="s">
        <v>38</v>
      </c>
      <c r="G13" s="53" t="s">
        <v>42</v>
      </c>
      <c r="H13" s="54" t="s">
        <v>42</v>
      </c>
      <c r="I13" s="49">
        <f t="shared" si="0"/>
        <v>6</v>
      </c>
      <c r="J13" s="66">
        <f t="shared" si="1"/>
        <v>6</v>
      </c>
      <c r="K13" s="59">
        <v>7</v>
      </c>
      <c r="L13" s="57">
        <v>0.12718277869779007</v>
      </c>
      <c r="M13" s="57">
        <v>0.32397935238062231</v>
      </c>
      <c r="N13" s="57">
        <v>0.29868096574102965</v>
      </c>
      <c r="O13" s="14">
        <v>9.9780246915836951E-3</v>
      </c>
      <c r="P13" s="14">
        <v>5.7323939507568776E-2</v>
      </c>
      <c r="Q13" s="14">
        <v>1.7150458149523286E-2</v>
      </c>
      <c r="R13" s="14">
        <v>2.3960521716992186E-2</v>
      </c>
      <c r="S13" s="14">
        <v>1.5906682747399321E-2</v>
      </c>
      <c r="T13" s="14">
        <v>2.00708381276745E-2</v>
      </c>
      <c r="U13" s="14">
        <v>6.8271090671960964E-3</v>
      </c>
      <c r="V13" s="14">
        <v>1.8507642395754073E-2</v>
      </c>
      <c r="W13" s="14">
        <v>3.3564153630942645E-2</v>
      </c>
      <c r="X13" s="15">
        <v>6.9244823210371342E-2</v>
      </c>
      <c r="Y13" s="14">
        <v>1.4814123716440758E-2</v>
      </c>
      <c r="Z13" s="14">
        <v>4.1201479963953553E-3</v>
      </c>
      <c r="AA13" s="14">
        <v>1.5082374012289975E-2</v>
      </c>
      <c r="AB13" s="14">
        <v>6.0683918220033207E-3</v>
      </c>
      <c r="AC13" s="14">
        <v>8.852392379524756E-3</v>
      </c>
      <c r="AD13" s="16">
        <v>2.5077292089622292E-3</v>
      </c>
    </row>
    <row r="14" spans="1:30" ht="15" thickBot="1" x14ac:dyDescent="0.35">
      <c r="A14" s="201"/>
      <c r="B14" s="201"/>
      <c r="C14" s="201"/>
      <c r="D14" s="195"/>
      <c r="E14" s="52">
        <v>112813</v>
      </c>
      <c r="F14" s="53" t="s">
        <v>46</v>
      </c>
      <c r="G14" s="53">
        <v>3</v>
      </c>
      <c r="H14" s="54">
        <v>4</v>
      </c>
      <c r="I14" s="49">
        <f t="shared" si="0"/>
        <v>4</v>
      </c>
      <c r="J14" s="48">
        <f t="shared" si="1"/>
        <v>3</v>
      </c>
      <c r="K14" s="59">
        <v>4</v>
      </c>
      <c r="L14" s="57">
        <v>0.14908134769735062</v>
      </c>
      <c r="M14" s="57">
        <v>0.37880410503759526</v>
      </c>
      <c r="N14" s="57">
        <v>0.44537539362444956</v>
      </c>
      <c r="O14" s="14">
        <v>5.9868148149502176E-3</v>
      </c>
      <c r="P14" s="14">
        <v>5.7323939507568776E-2</v>
      </c>
      <c r="Q14" s="14">
        <v>1.3720366519618629E-2</v>
      </c>
      <c r="R14" s="14">
        <v>2.3960521716992186E-2</v>
      </c>
      <c r="S14" s="14">
        <v>1.5906682747399321E-2</v>
      </c>
      <c r="T14" s="14">
        <v>5.0177095319186245E-2</v>
      </c>
      <c r="U14" s="14">
        <v>6.8271090671960964E-3</v>
      </c>
      <c r="V14" s="14">
        <v>1.8507642395754073E-2</v>
      </c>
      <c r="W14" s="14">
        <v>3.3564153630942645E-2</v>
      </c>
      <c r="X14" s="15">
        <v>9.2326430947161794E-2</v>
      </c>
      <c r="Y14" s="14">
        <v>1.9752164955254344E-2</v>
      </c>
      <c r="Z14" s="14">
        <v>8.2402959927907107E-3</v>
      </c>
      <c r="AA14" s="14">
        <v>1.5082374012289975E-2</v>
      </c>
      <c r="AB14" s="14">
        <v>6.0683918220033207E-3</v>
      </c>
      <c r="AC14" s="14">
        <v>8.852392379524756E-3</v>
      </c>
      <c r="AD14" s="16">
        <v>2.5077292089622292E-3</v>
      </c>
    </row>
    <row r="15" spans="1:30" ht="15" thickBot="1" x14ac:dyDescent="0.35">
      <c r="A15" s="201"/>
      <c r="B15" s="201"/>
      <c r="C15" s="201"/>
      <c r="D15" s="195"/>
      <c r="E15" s="52">
        <v>110354</v>
      </c>
      <c r="F15" s="53" t="s">
        <v>39</v>
      </c>
      <c r="G15" s="53">
        <v>4</v>
      </c>
      <c r="H15" s="54" t="s">
        <v>42</v>
      </c>
      <c r="I15" s="49">
        <f t="shared" si="0"/>
        <v>7</v>
      </c>
      <c r="J15" s="66">
        <f t="shared" si="1"/>
        <v>7</v>
      </c>
      <c r="K15" s="59">
        <v>6</v>
      </c>
      <c r="L15" s="57">
        <v>0.12410735319289937</v>
      </c>
      <c r="M15" s="57">
        <v>0.31526753846005434</v>
      </c>
      <c r="N15" s="57">
        <v>0.30431778560753459</v>
      </c>
      <c r="O15" s="14">
        <v>9.9780246915836951E-3</v>
      </c>
      <c r="P15" s="14">
        <v>3.439436370454127E-2</v>
      </c>
      <c r="Q15" s="14">
        <v>1.3720366519618629E-2</v>
      </c>
      <c r="R15" s="14">
        <v>2.3960521716992186E-2</v>
      </c>
      <c r="S15" s="14">
        <v>1.5906682747399321E-2</v>
      </c>
      <c r="T15" s="14">
        <v>5.0177095319186245E-2</v>
      </c>
      <c r="U15" s="14">
        <v>6.8271090671960964E-3</v>
      </c>
      <c r="V15" s="14">
        <v>3.0846070659590122E-2</v>
      </c>
      <c r="W15" s="14">
        <v>3.3564153630942645E-2</v>
      </c>
      <c r="X15" s="15">
        <v>4.6163215473580897E-2</v>
      </c>
      <c r="Y15" s="14">
        <v>1.4814123716440758E-2</v>
      </c>
      <c r="Z15" s="14">
        <v>4.1201479963953553E-3</v>
      </c>
      <c r="AA15" s="14">
        <v>1.5082374012289975E-2</v>
      </c>
      <c r="AB15" s="14">
        <v>4.8547134576026564E-3</v>
      </c>
      <c r="AC15" s="14">
        <v>8.852392379524756E-3</v>
      </c>
      <c r="AD15" s="16">
        <v>2.0061833671697837E-3</v>
      </c>
    </row>
    <row r="16" spans="1:30" ht="15" thickBot="1" x14ac:dyDescent="0.35">
      <c r="A16" s="202"/>
      <c r="B16" s="202"/>
      <c r="C16" s="202"/>
      <c r="D16" s="196"/>
      <c r="E16" s="60">
        <v>112828</v>
      </c>
      <c r="F16" s="61" t="s">
        <v>41</v>
      </c>
      <c r="G16" s="61">
        <v>5</v>
      </c>
      <c r="H16" s="62">
        <v>5</v>
      </c>
      <c r="I16" s="49">
        <f t="shared" si="0"/>
        <v>5</v>
      </c>
      <c r="J16" s="66">
        <f t="shared" si="1"/>
        <v>5</v>
      </c>
      <c r="K16" s="63">
        <v>5</v>
      </c>
      <c r="L16" s="65">
        <v>0.12970225777134919</v>
      </c>
      <c r="M16" s="65">
        <v>0.3298325736606087</v>
      </c>
      <c r="N16" s="65">
        <v>0.3401806842911832</v>
      </c>
      <c r="O16" s="17">
        <v>3.9912098766334784E-3</v>
      </c>
      <c r="P16" s="17">
        <v>5.7323939507568776E-2</v>
      </c>
      <c r="Q16" s="17">
        <v>1.7150458149523286E-2</v>
      </c>
      <c r="R16" s="17">
        <v>2.3960521716992186E-2</v>
      </c>
      <c r="S16" s="17">
        <v>1.5906682747399321E-2</v>
      </c>
      <c r="T16" s="17">
        <v>5.0177095319186245E-2</v>
      </c>
      <c r="U16" s="17">
        <v>1.0240663600794144E-2</v>
      </c>
      <c r="V16" s="17">
        <v>1.8507642395754073E-2</v>
      </c>
      <c r="W16" s="17">
        <v>3.3564153630942645E-2</v>
      </c>
      <c r="X16" s="18">
        <v>4.6163215473580897E-2</v>
      </c>
      <c r="Y16" s="17">
        <v>1.4814123716440758E-2</v>
      </c>
      <c r="Z16" s="17">
        <v>8.2402959927907107E-3</v>
      </c>
      <c r="AA16" s="17">
        <v>1.5082374012289975E-2</v>
      </c>
      <c r="AB16" s="17">
        <v>4.8547134576026564E-3</v>
      </c>
      <c r="AC16" s="17">
        <v>8.852392379524756E-3</v>
      </c>
      <c r="AD16" s="19">
        <v>1.0030916835848918E-3</v>
      </c>
    </row>
    <row r="17" spans="1:30" x14ac:dyDescent="0.3">
      <c r="A17" s="200">
        <v>4</v>
      </c>
      <c r="B17" s="200" t="s">
        <v>47</v>
      </c>
      <c r="C17" s="200">
        <v>10</v>
      </c>
      <c r="D17" s="193" t="s">
        <v>48</v>
      </c>
      <c r="E17" s="75">
        <v>111045</v>
      </c>
      <c r="F17" s="35" t="s">
        <v>49</v>
      </c>
      <c r="G17" s="35">
        <v>1</v>
      </c>
      <c r="H17" s="36">
        <v>1</v>
      </c>
      <c r="I17" s="37">
        <v>1</v>
      </c>
      <c r="J17" s="37">
        <v>1</v>
      </c>
      <c r="K17" s="37">
        <v>1</v>
      </c>
      <c r="L17" s="38">
        <v>0.3516015183847081</v>
      </c>
      <c r="M17" s="38">
        <v>0.59772009454399999</v>
      </c>
      <c r="N17" s="38">
        <v>0.87665983335983255</v>
      </c>
      <c r="O17" s="5">
        <v>1.353485120761847E-2</v>
      </c>
      <c r="P17" s="5">
        <v>9.4104108635795408E-2</v>
      </c>
      <c r="Q17" s="5">
        <v>2.6451699754616302E-2</v>
      </c>
      <c r="R17" s="5">
        <v>3.3085191840845241E-2</v>
      </c>
      <c r="S17" s="5">
        <v>2.4297859248535173E-2</v>
      </c>
      <c r="T17" s="5">
        <v>7.5336481246674691E-2</v>
      </c>
      <c r="U17" s="5">
        <v>1.3458868751286679E-2</v>
      </c>
      <c r="V17" s="5">
        <v>4.2309250569246004E-2</v>
      </c>
      <c r="W17" s="5">
        <v>8.1206238218676369E-2</v>
      </c>
      <c r="X17" s="6">
        <v>0.10353641561610288</v>
      </c>
      <c r="Y17" s="5">
        <v>3.0171930348902358E-2</v>
      </c>
      <c r="Z17" s="5">
        <v>9.3652211655520148E-3</v>
      </c>
      <c r="AA17" s="5">
        <v>2.4955645239905639E-2</v>
      </c>
      <c r="AB17" s="5">
        <v>9.3594746606499597E-3</v>
      </c>
      <c r="AC17" s="5">
        <v>1.3169948235594187E-2</v>
      </c>
      <c r="AD17" s="7">
        <v>3.3769098039985153E-3</v>
      </c>
    </row>
    <row r="18" spans="1:30" x14ac:dyDescent="0.3">
      <c r="A18" s="201"/>
      <c r="B18" s="201"/>
      <c r="C18" s="201"/>
      <c r="D18" s="194"/>
      <c r="E18" s="76">
        <v>110191</v>
      </c>
      <c r="F18" s="53" t="s">
        <v>50</v>
      </c>
      <c r="G18" s="53" t="s">
        <v>42</v>
      </c>
      <c r="H18" s="54">
        <v>2</v>
      </c>
      <c r="I18" s="56">
        <v>2</v>
      </c>
      <c r="J18" s="56">
        <v>2</v>
      </c>
      <c r="K18" s="56">
        <v>2</v>
      </c>
      <c r="L18" s="57">
        <v>0.34010781047780075</v>
      </c>
      <c r="M18" s="57">
        <v>0.58020587935323098</v>
      </c>
      <c r="N18" s="57">
        <v>0.84159118124733345</v>
      </c>
      <c r="O18" s="14">
        <v>1.353485120761847E-2</v>
      </c>
      <c r="P18" s="14">
        <v>9.4104108635795408E-2</v>
      </c>
      <c r="Q18" s="14">
        <v>2.6451699754616302E-2</v>
      </c>
      <c r="R18" s="14">
        <v>3.3085191840845241E-2</v>
      </c>
      <c r="S18" s="14">
        <v>2.4297859248535173E-2</v>
      </c>
      <c r="T18" s="14">
        <v>4.5201888748004813E-2</v>
      </c>
      <c r="U18" s="14">
        <v>1.3458868751286679E-2</v>
      </c>
      <c r="V18" s="14">
        <v>4.2309250569246004E-2</v>
      </c>
      <c r="W18" s="14">
        <v>8.1206238218676369E-2</v>
      </c>
      <c r="X18" s="15">
        <v>0.12942051952012859</v>
      </c>
      <c r="Y18" s="14">
        <v>7.5429825872255895E-3</v>
      </c>
      <c r="Z18" s="14">
        <v>1.873044233110403E-2</v>
      </c>
      <c r="AA18" s="14">
        <v>2.4955645239905639E-2</v>
      </c>
      <c r="AB18" s="14">
        <v>9.3594746606499597E-3</v>
      </c>
      <c r="AC18" s="14">
        <v>1.3169948235594187E-2</v>
      </c>
      <c r="AD18" s="16">
        <v>3.3769098039985153E-3</v>
      </c>
    </row>
    <row r="19" spans="1:30" ht="15" thickBot="1" x14ac:dyDescent="0.35">
      <c r="A19" s="202"/>
      <c r="B19" s="202"/>
      <c r="C19" s="202"/>
      <c r="D19" s="73" t="s">
        <v>51</v>
      </c>
      <c r="E19" s="78">
        <v>112503</v>
      </c>
      <c r="F19" s="61" t="s">
        <v>52</v>
      </c>
      <c r="G19" s="61">
        <v>2</v>
      </c>
      <c r="H19" s="62">
        <v>3</v>
      </c>
      <c r="I19" s="64">
        <v>3</v>
      </c>
      <c r="J19" s="64">
        <v>3</v>
      </c>
      <c r="K19" s="64">
        <v>3</v>
      </c>
      <c r="L19" s="65">
        <v>0.30829067113748948</v>
      </c>
      <c r="M19" s="65">
        <v>0.52461094812457154</v>
      </c>
      <c r="N19" s="65">
        <v>0.78913170607303851</v>
      </c>
      <c r="O19" s="17">
        <v>1.353485120761847E-2</v>
      </c>
      <c r="P19" s="17">
        <v>5.6462465181477239E-2</v>
      </c>
      <c r="Q19" s="17">
        <v>2.1161359803693044E-2</v>
      </c>
      <c r="R19" s="17">
        <v>3.3085191840845241E-2</v>
      </c>
      <c r="S19" s="17">
        <v>2.4297859248535173E-2</v>
      </c>
      <c r="T19" s="17">
        <v>7.5336481246674691E-2</v>
      </c>
      <c r="U19" s="17">
        <v>8.9725791675244523E-3</v>
      </c>
      <c r="V19" s="17">
        <v>2.5385550341547602E-2</v>
      </c>
      <c r="W19" s="17">
        <v>6.0904678664007277E-2</v>
      </c>
      <c r="X19" s="18">
        <v>0.12942051952012859</v>
      </c>
      <c r="Y19" s="17">
        <v>3.0171930348902358E-2</v>
      </c>
      <c r="Z19" s="17">
        <v>9.3652211655520148E-3</v>
      </c>
      <c r="AA19" s="17">
        <v>1.247782261995282E-2</v>
      </c>
      <c r="AB19" s="17">
        <v>7.4875797285199686E-3</v>
      </c>
      <c r="AC19" s="17">
        <v>1.3169948235594187E-2</v>
      </c>
      <c r="AD19" s="19">
        <v>3.3769098039985153E-3</v>
      </c>
    </row>
    <row r="20" spans="1:30" x14ac:dyDescent="0.3">
      <c r="A20" s="200">
        <v>5</v>
      </c>
      <c r="B20" s="200" t="s">
        <v>47</v>
      </c>
      <c r="C20" s="200">
        <v>20</v>
      </c>
      <c r="D20" s="44" t="s">
        <v>53</v>
      </c>
      <c r="E20" s="79">
        <v>111045</v>
      </c>
      <c r="F20" s="46" t="s">
        <v>49</v>
      </c>
      <c r="G20" s="46">
        <v>1</v>
      </c>
      <c r="H20" s="47">
        <v>1</v>
      </c>
      <c r="I20" s="49">
        <v>1</v>
      </c>
      <c r="J20" s="49">
        <v>1</v>
      </c>
      <c r="K20" s="49">
        <v>1</v>
      </c>
      <c r="L20" s="50">
        <v>0.36161501620308395</v>
      </c>
      <c r="M20" s="50">
        <v>0.61559088780824645</v>
      </c>
      <c r="N20" s="50">
        <v>0.95644677750912543</v>
      </c>
      <c r="O20" s="11">
        <v>1.353485120761847E-2</v>
      </c>
      <c r="P20" s="11">
        <v>9.4104108635795408E-2</v>
      </c>
      <c r="Q20" s="11">
        <v>2.6451699754616302E-2</v>
      </c>
      <c r="R20" s="11">
        <v>3.3085191840845241E-2</v>
      </c>
      <c r="S20" s="11">
        <v>2.4297859248535173E-2</v>
      </c>
      <c r="T20" s="11">
        <v>7.5336481246674691E-2</v>
      </c>
      <c r="U20" s="11">
        <v>1.3458868751286679E-2</v>
      </c>
      <c r="V20" s="11">
        <v>4.2309250569246004E-2</v>
      </c>
      <c r="W20" s="11">
        <v>8.1206238218676369E-2</v>
      </c>
      <c r="X20" s="27">
        <v>0.12140720888034939</v>
      </c>
      <c r="Y20" s="11">
        <v>3.0171930348902358E-2</v>
      </c>
      <c r="Z20" s="11">
        <v>9.3652211655520148E-3</v>
      </c>
      <c r="AA20" s="11">
        <v>2.4955645239905639E-2</v>
      </c>
      <c r="AB20" s="11">
        <v>9.3594746606499597E-3</v>
      </c>
      <c r="AC20" s="11">
        <v>1.3169948235594187E-2</v>
      </c>
      <c r="AD20" s="13">
        <v>3.3769098039985153E-3</v>
      </c>
    </row>
    <row r="21" spans="1:30" x14ac:dyDescent="0.3">
      <c r="A21" s="201"/>
      <c r="B21" s="201"/>
      <c r="C21" s="201"/>
      <c r="D21" s="51" t="s">
        <v>37</v>
      </c>
      <c r="E21" s="76">
        <v>110191</v>
      </c>
      <c r="F21" s="53" t="s">
        <v>50</v>
      </c>
      <c r="G21" s="53" t="s">
        <v>42</v>
      </c>
      <c r="H21" s="54">
        <v>2</v>
      </c>
      <c r="I21" s="56">
        <v>2</v>
      </c>
      <c r="J21" s="56">
        <v>2</v>
      </c>
      <c r="K21" s="56">
        <v>2</v>
      </c>
      <c r="L21" s="57">
        <v>0.33510106156861286</v>
      </c>
      <c r="M21" s="57">
        <v>0.57219256871345181</v>
      </c>
      <c r="N21" s="57">
        <v>0.83813188575166964</v>
      </c>
      <c r="O21" s="14">
        <v>1.353485120761847E-2</v>
      </c>
      <c r="P21" s="14">
        <v>9.4104108635795408E-2</v>
      </c>
      <c r="Q21" s="14">
        <v>2.6451699754616302E-2</v>
      </c>
      <c r="R21" s="14">
        <v>3.3085191840845241E-2</v>
      </c>
      <c r="S21" s="14">
        <v>2.4297859248535173E-2</v>
      </c>
      <c r="T21" s="14">
        <v>4.5201888748004813E-2</v>
      </c>
      <c r="U21" s="14">
        <v>1.3458868751286679E-2</v>
      </c>
      <c r="V21" s="14">
        <v>4.2309250569246004E-2</v>
      </c>
      <c r="W21" s="14">
        <v>8.1206238218676369E-2</v>
      </c>
      <c r="X21" s="15">
        <v>0.12140720888034939</v>
      </c>
      <c r="Y21" s="14">
        <v>7.5429825872255895E-3</v>
      </c>
      <c r="Z21" s="14">
        <v>1.873044233110403E-2</v>
      </c>
      <c r="AA21" s="14">
        <v>2.4955645239905639E-2</v>
      </c>
      <c r="AB21" s="14">
        <v>9.3594746606499597E-3</v>
      </c>
      <c r="AC21" s="14">
        <v>1.3169948235594187E-2</v>
      </c>
      <c r="AD21" s="16">
        <v>3.3769098039985153E-3</v>
      </c>
    </row>
    <row r="22" spans="1:30" ht="15" thickBot="1" x14ac:dyDescent="0.35">
      <c r="A22" s="202"/>
      <c r="B22" s="202"/>
      <c r="C22" s="202"/>
      <c r="D22" s="77">
        <v>250000000</v>
      </c>
      <c r="E22" s="78">
        <v>112503</v>
      </c>
      <c r="F22" s="61" t="s">
        <v>52</v>
      </c>
      <c r="G22" s="61">
        <v>2</v>
      </c>
      <c r="H22" s="62">
        <v>3</v>
      </c>
      <c r="I22" s="64">
        <v>3</v>
      </c>
      <c r="J22" s="64">
        <v>3</v>
      </c>
      <c r="K22" s="64">
        <v>3</v>
      </c>
      <c r="L22" s="65">
        <v>0.30328392222830158</v>
      </c>
      <c r="M22" s="65">
        <v>0.51659763748479237</v>
      </c>
      <c r="N22" s="65">
        <v>0.78397898298730773</v>
      </c>
      <c r="O22" s="17">
        <v>1.353485120761847E-2</v>
      </c>
      <c r="P22" s="17">
        <v>5.6462465181477239E-2</v>
      </c>
      <c r="Q22" s="17">
        <v>2.1161359803693044E-2</v>
      </c>
      <c r="R22" s="17">
        <v>3.3085191840845241E-2</v>
      </c>
      <c r="S22" s="17">
        <v>2.4297859248535173E-2</v>
      </c>
      <c r="T22" s="17">
        <v>7.5336481246674691E-2</v>
      </c>
      <c r="U22" s="17">
        <v>8.9725791675244523E-3</v>
      </c>
      <c r="V22" s="17">
        <v>2.5385550341547602E-2</v>
      </c>
      <c r="W22" s="17">
        <v>6.0904678664007277E-2</v>
      </c>
      <c r="X22" s="18">
        <v>0.12140720888034939</v>
      </c>
      <c r="Y22" s="17">
        <v>3.0171930348902358E-2</v>
      </c>
      <c r="Z22" s="17">
        <v>9.3652211655520148E-3</v>
      </c>
      <c r="AA22" s="17">
        <v>1.247782261995282E-2</v>
      </c>
      <c r="AB22" s="17">
        <v>7.4875797285199686E-3</v>
      </c>
      <c r="AC22" s="17">
        <v>1.3169948235594187E-2</v>
      </c>
      <c r="AD22" s="19">
        <v>3.3769098039985153E-3</v>
      </c>
    </row>
    <row r="23" spans="1:30" x14ac:dyDescent="0.3">
      <c r="A23" s="200">
        <v>6</v>
      </c>
      <c r="B23" s="200" t="s">
        <v>54</v>
      </c>
      <c r="C23" s="200">
        <v>10</v>
      </c>
      <c r="D23" s="193" t="s">
        <v>55</v>
      </c>
      <c r="E23" s="79">
        <v>114305</v>
      </c>
      <c r="F23" s="46" t="s">
        <v>56</v>
      </c>
      <c r="G23" s="46">
        <v>1</v>
      </c>
      <c r="H23" s="47">
        <v>1</v>
      </c>
      <c r="I23" s="49">
        <v>1</v>
      </c>
      <c r="J23" s="49">
        <v>1</v>
      </c>
      <c r="K23" s="49">
        <v>1</v>
      </c>
      <c r="L23" s="50">
        <v>0.22673094028606947</v>
      </c>
      <c r="M23" s="50">
        <v>0.49679930030642261</v>
      </c>
      <c r="N23" s="50">
        <v>1</v>
      </c>
      <c r="O23" s="11">
        <v>1.4886351613803963E-2</v>
      </c>
      <c r="P23" s="11">
        <v>7.4953707036813075E-2</v>
      </c>
      <c r="Q23" s="11">
        <v>2.0774647497251747E-2</v>
      </c>
      <c r="R23" s="11">
        <v>3.1078126208924226E-2</v>
      </c>
      <c r="S23" s="11">
        <v>1.8821040843613718E-2</v>
      </c>
      <c r="T23" s="11">
        <v>5.3728206407037932E-2</v>
      </c>
      <c r="U23" s="11">
        <v>1.1525486623733714E-2</v>
      </c>
      <c r="V23" s="11">
        <v>3.5458609059441093E-2</v>
      </c>
      <c r="W23" s="11">
        <v>5.8134819401840079E-2</v>
      </c>
      <c r="X23" s="12">
        <v>0.10514172709294628</v>
      </c>
      <c r="Y23" s="11">
        <v>1.9378273133946782E-2</v>
      </c>
      <c r="Z23" s="11">
        <v>1.6221038882855504E-2</v>
      </c>
      <c r="AA23" s="11">
        <v>1.6740755753639418E-2</v>
      </c>
      <c r="AB23" s="11">
        <v>6.8009320249160059E-3</v>
      </c>
      <c r="AC23" s="11">
        <v>1.0201398037374009E-2</v>
      </c>
      <c r="AD23" s="13">
        <v>2.9541806882851132E-3</v>
      </c>
    </row>
    <row r="24" spans="1:30" x14ac:dyDescent="0.3">
      <c r="A24" s="201"/>
      <c r="B24" s="201"/>
      <c r="C24" s="201"/>
      <c r="D24" s="194"/>
      <c r="E24" s="80">
        <v>114202</v>
      </c>
      <c r="F24" s="53" t="s">
        <v>57</v>
      </c>
      <c r="G24" s="53">
        <v>2</v>
      </c>
      <c r="H24" s="54">
        <v>3</v>
      </c>
      <c r="I24" s="56">
        <v>3</v>
      </c>
      <c r="J24" s="56">
        <v>3</v>
      </c>
      <c r="K24" s="56">
        <v>3</v>
      </c>
      <c r="L24" s="57">
        <v>0.20527717662283668</v>
      </c>
      <c r="M24" s="57">
        <v>0.44982307235310987</v>
      </c>
      <c r="N24" s="57">
        <v>0.60349650299636393</v>
      </c>
      <c r="O24" s="14">
        <v>1.4886351613803963E-2</v>
      </c>
      <c r="P24" s="14">
        <v>7.4953707036813075E-2</v>
      </c>
      <c r="Q24" s="14">
        <v>2.0774647497251747E-2</v>
      </c>
      <c r="R24" s="14">
        <v>3.1078126208924226E-2</v>
      </c>
      <c r="S24" s="14">
        <v>1.8821040843613718E-2</v>
      </c>
      <c r="T24" s="14">
        <v>4.298256512563034E-2</v>
      </c>
      <c r="U24" s="14">
        <v>1.1525486623733714E-2</v>
      </c>
      <c r="V24" s="14">
        <v>2.8366887247552874E-2</v>
      </c>
      <c r="W24" s="14">
        <v>5.8134819401840079E-2</v>
      </c>
      <c r="X24" s="15">
        <v>8.411338167435703E-2</v>
      </c>
      <c r="Y24" s="14">
        <v>1.9378273133946782E-2</v>
      </c>
      <c r="Z24" s="14">
        <v>8.1105194414277521E-3</v>
      </c>
      <c r="AA24" s="14">
        <v>1.6740755753639418E-2</v>
      </c>
      <c r="AB24" s="14">
        <v>6.8009320249160059E-3</v>
      </c>
      <c r="AC24" s="14">
        <v>1.0201398037374009E-2</v>
      </c>
      <c r="AD24" s="16">
        <v>2.9541806882851132E-3</v>
      </c>
    </row>
    <row r="25" spans="1:30" x14ac:dyDescent="0.3">
      <c r="A25" s="201"/>
      <c r="B25" s="201"/>
      <c r="C25" s="201"/>
      <c r="D25" s="51" t="s">
        <v>37</v>
      </c>
      <c r="E25" s="80">
        <v>310006</v>
      </c>
      <c r="F25" s="53" t="s">
        <v>58</v>
      </c>
      <c r="G25" s="53">
        <v>3</v>
      </c>
      <c r="H25" s="54">
        <v>4</v>
      </c>
      <c r="I25" s="56">
        <v>4</v>
      </c>
      <c r="J25" s="56">
        <v>4</v>
      </c>
      <c r="K25" s="56">
        <v>4</v>
      </c>
      <c r="L25" s="57">
        <v>0.18832403365890127</v>
      </c>
      <c r="M25" s="57">
        <v>0.41457319846295593</v>
      </c>
      <c r="N25" s="57">
        <v>0.59317553565204761</v>
      </c>
      <c r="O25" s="14">
        <v>5.9545406455215853E-3</v>
      </c>
      <c r="P25" s="14">
        <v>4.4972224222087839E-2</v>
      </c>
      <c r="Q25" s="14">
        <v>1.6619717997801396E-2</v>
      </c>
      <c r="R25" s="14">
        <v>1.8646875725354537E-2</v>
      </c>
      <c r="S25" s="14">
        <v>1.8821040843613718E-2</v>
      </c>
      <c r="T25" s="14">
        <v>5.3728206407037932E-2</v>
      </c>
      <c r="U25" s="14">
        <v>7.6836577491558094E-3</v>
      </c>
      <c r="V25" s="14">
        <v>2.1275165435664656E-2</v>
      </c>
      <c r="W25" s="14">
        <v>5.8134819401840079E-2</v>
      </c>
      <c r="X25" s="20">
        <v>0.10514172709294628</v>
      </c>
      <c r="Y25" s="14">
        <v>1.9378273133946782E-2</v>
      </c>
      <c r="Z25" s="14">
        <v>8.1105194414277521E-3</v>
      </c>
      <c r="AA25" s="14">
        <v>1.6740755753639418E-2</v>
      </c>
      <c r="AB25" s="14">
        <v>6.8009320249160059E-3</v>
      </c>
      <c r="AC25" s="14">
        <v>1.0201398037374009E-2</v>
      </c>
      <c r="AD25" s="16">
        <v>2.3633445506280903E-3</v>
      </c>
    </row>
    <row r="26" spans="1:30" x14ac:dyDescent="0.3">
      <c r="A26" s="201"/>
      <c r="B26" s="201"/>
      <c r="C26" s="201"/>
      <c r="D26" s="58">
        <v>60000</v>
      </c>
      <c r="E26" s="76">
        <v>113568</v>
      </c>
      <c r="F26" s="53" t="s">
        <v>59</v>
      </c>
      <c r="G26" s="53">
        <v>4</v>
      </c>
      <c r="H26" s="54">
        <v>2</v>
      </c>
      <c r="I26" s="56">
        <v>2</v>
      </c>
      <c r="J26" s="56">
        <v>2</v>
      </c>
      <c r="K26" s="56">
        <v>2</v>
      </c>
      <c r="L26" s="57">
        <v>0.2081243039296527</v>
      </c>
      <c r="M26" s="57">
        <v>0.45698593176125085</v>
      </c>
      <c r="N26" s="57">
        <v>0.63140099535343652</v>
      </c>
      <c r="O26" s="14">
        <v>5.9545406455215853E-3</v>
      </c>
      <c r="P26" s="14">
        <v>7.4953707036813075E-2</v>
      </c>
      <c r="Q26" s="14">
        <v>1.6619717997801396E-2</v>
      </c>
      <c r="R26" s="14">
        <v>3.1078126208924226E-2</v>
      </c>
      <c r="S26" s="14">
        <v>1.8821040843613718E-2</v>
      </c>
      <c r="T26" s="14">
        <v>5.3728206407037932E-2</v>
      </c>
      <c r="U26" s="14">
        <v>7.6836577491558094E-3</v>
      </c>
      <c r="V26" s="14">
        <v>2.1275165435664656E-2</v>
      </c>
      <c r="W26" s="14">
        <v>5.8134819401840079E-2</v>
      </c>
      <c r="X26" s="15">
        <v>0.10514172709294628</v>
      </c>
      <c r="Y26" s="14">
        <v>1.9378273133946782E-2</v>
      </c>
      <c r="Z26" s="14">
        <v>8.1105194414277521E-3</v>
      </c>
      <c r="AA26" s="14">
        <v>1.6740755753639418E-2</v>
      </c>
      <c r="AB26" s="14">
        <v>6.8009320249160059E-3</v>
      </c>
      <c r="AC26" s="14">
        <v>1.0201398037374009E-2</v>
      </c>
      <c r="AD26" s="16">
        <v>2.3633445506280903E-3</v>
      </c>
    </row>
    <row r="27" spans="1:30" ht="15" thickBot="1" x14ac:dyDescent="0.35">
      <c r="A27" s="202"/>
      <c r="B27" s="202"/>
      <c r="C27" s="202"/>
      <c r="D27" s="81"/>
      <c r="E27" s="82">
        <v>113507</v>
      </c>
      <c r="F27" s="61" t="s">
        <v>60</v>
      </c>
      <c r="G27" s="61">
        <v>5</v>
      </c>
      <c r="H27" s="62">
        <v>5</v>
      </c>
      <c r="I27" s="64">
        <v>5</v>
      </c>
      <c r="J27" s="64">
        <v>5</v>
      </c>
      <c r="K27" s="64">
        <v>5</v>
      </c>
      <c r="L27" s="65">
        <v>0.17154354550253811</v>
      </c>
      <c r="M27" s="65">
        <v>0.37842363026543452</v>
      </c>
      <c r="N27" s="65">
        <v>0.51823949501608246</v>
      </c>
      <c r="O27" s="17">
        <v>5.9545406455215853E-3</v>
      </c>
      <c r="P27" s="17">
        <v>4.4972224222087839E-2</v>
      </c>
      <c r="Q27" s="17">
        <v>2.0774647497251747E-2</v>
      </c>
      <c r="R27" s="17">
        <v>6.2156252417848454E-3</v>
      </c>
      <c r="S27" s="17">
        <v>1.8821040843613718E-2</v>
      </c>
      <c r="T27" s="17">
        <v>5.3728206407037932E-2</v>
      </c>
      <c r="U27" s="17">
        <v>7.6836577491558094E-3</v>
      </c>
      <c r="V27" s="17">
        <v>3.5458609059441093E-2</v>
      </c>
      <c r="W27" s="17">
        <v>5.8134819401840079E-2</v>
      </c>
      <c r="X27" s="18">
        <v>6.3085036255767765E-2</v>
      </c>
      <c r="Y27" s="17">
        <v>1.9378273133946782E-2</v>
      </c>
      <c r="Z27" s="17">
        <v>8.1105194414277521E-3</v>
      </c>
      <c r="AA27" s="17">
        <v>1.6740755753639418E-2</v>
      </c>
      <c r="AB27" s="17">
        <v>6.8009320249160059E-3</v>
      </c>
      <c r="AC27" s="17">
        <v>1.0201398037374009E-2</v>
      </c>
      <c r="AD27" s="19">
        <v>2.3633445506280903E-3</v>
      </c>
    </row>
    <row r="28" spans="1:30" x14ac:dyDescent="0.3">
      <c r="A28" s="200">
        <v>7</v>
      </c>
      <c r="B28" s="200" t="s">
        <v>54</v>
      </c>
      <c r="C28" s="200">
        <v>20</v>
      </c>
      <c r="D28" s="44" t="s">
        <v>61</v>
      </c>
      <c r="E28" s="79">
        <v>114305</v>
      </c>
      <c r="F28" s="46" t="s">
        <v>56</v>
      </c>
      <c r="G28" s="46">
        <v>1</v>
      </c>
      <c r="H28" s="47">
        <v>1</v>
      </c>
      <c r="I28" s="49">
        <v>1</v>
      </c>
      <c r="J28" s="49">
        <v>1</v>
      </c>
      <c r="K28" s="66">
        <v>1</v>
      </c>
      <c r="L28" s="50">
        <v>0.2246530405411496</v>
      </c>
      <c r="M28" s="50">
        <v>0.49236508309664917</v>
      </c>
      <c r="N28" s="50">
        <v>1</v>
      </c>
      <c r="O28" s="11">
        <v>1.4886351613803963E-2</v>
      </c>
      <c r="P28" s="11">
        <v>7.4953707036813075E-2</v>
      </c>
      <c r="Q28" s="11">
        <v>2.0774647497251747E-2</v>
      </c>
      <c r="R28" s="11">
        <v>3.1078126208924226E-2</v>
      </c>
      <c r="S28" s="11">
        <v>1.8821040843613718E-2</v>
      </c>
      <c r="T28" s="11">
        <v>5.3728206407037932E-2</v>
      </c>
      <c r="U28" s="11">
        <v>1.1525486623733714E-2</v>
      </c>
      <c r="V28" s="11">
        <v>3.5458609059441093E-2</v>
      </c>
      <c r="W28" s="11">
        <v>5.8134819401840079E-2</v>
      </c>
      <c r="X28" s="27">
        <v>0.10070750988317281</v>
      </c>
      <c r="Y28" s="11">
        <v>1.9378273133946782E-2</v>
      </c>
      <c r="Z28" s="11">
        <v>1.6221038882855504E-2</v>
      </c>
      <c r="AA28" s="11">
        <v>1.6740755753639418E-2</v>
      </c>
      <c r="AB28" s="11">
        <v>6.8009320249160059E-3</v>
      </c>
      <c r="AC28" s="11">
        <v>1.0201398037374009E-2</v>
      </c>
      <c r="AD28" s="13">
        <v>2.9541806882851132E-3</v>
      </c>
    </row>
    <row r="29" spans="1:30" x14ac:dyDescent="0.3">
      <c r="A29" s="201"/>
      <c r="B29" s="201"/>
      <c r="C29" s="201"/>
      <c r="D29" s="51" t="s">
        <v>37</v>
      </c>
      <c r="E29" s="80">
        <v>114202</v>
      </c>
      <c r="F29" s="53" t="s">
        <v>57</v>
      </c>
      <c r="G29" s="53">
        <v>2</v>
      </c>
      <c r="H29" s="54">
        <v>3</v>
      </c>
      <c r="I29" s="56">
        <v>3</v>
      </c>
      <c r="J29" s="56">
        <v>3</v>
      </c>
      <c r="K29" s="55">
        <v>5</v>
      </c>
      <c r="L29" s="57">
        <v>0.19447209794925327</v>
      </c>
      <c r="M29" s="57">
        <v>0.42613419660865653</v>
      </c>
      <c r="N29" s="57">
        <v>0.75848135978131404</v>
      </c>
      <c r="O29" s="14">
        <v>1.4886351613803963E-2</v>
      </c>
      <c r="P29" s="14">
        <v>7.4953707036813075E-2</v>
      </c>
      <c r="Q29" s="14">
        <v>2.0774647497251747E-2</v>
      </c>
      <c r="R29" s="14">
        <v>3.1078126208924226E-2</v>
      </c>
      <c r="S29" s="14">
        <v>1.8821040843613718E-2</v>
      </c>
      <c r="T29" s="14">
        <v>4.298256512563034E-2</v>
      </c>
      <c r="U29" s="14">
        <v>1.1525486623733714E-2</v>
      </c>
      <c r="V29" s="14">
        <v>2.8366887247552874E-2</v>
      </c>
      <c r="W29" s="14">
        <v>5.8134819401840079E-2</v>
      </c>
      <c r="X29" s="15">
        <v>6.0424505929903685E-2</v>
      </c>
      <c r="Y29" s="14">
        <v>1.9378273133946782E-2</v>
      </c>
      <c r="Z29" s="14">
        <v>8.1105194414277521E-3</v>
      </c>
      <c r="AA29" s="14">
        <v>1.6740755753639418E-2</v>
      </c>
      <c r="AB29" s="14">
        <v>6.8009320249160059E-3</v>
      </c>
      <c r="AC29" s="14">
        <v>1.0201398037374009E-2</v>
      </c>
      <c r="AD29" s="16">
        <v>2.9541806882851132E-3</v>
      </c>
    </row>
    <row r="30" spans="1:30" x14ac:dyDescent="0.3">
      <c r="A30" s="201"/>
      <c r="B30" s="201"/>
      <c r="C30" s="201"/>
      <c r="D30" s="58">
        <v>160000</v>
      </c>
      <c r="E30" s="80">
        <v>310006</v>
      </c>
      <c r="F30" s="53" t="s">
        <v>58</v>
      </c>
      <c r="G30" s="53">
        <v>3</v>
      </c>
      <c r="H30" s="54">
        <v>5</v>
      </c>
      <c r="I30" s="56">
        <v>5</v>
      </c>
      <c r="J30" s="56">
        <v>5</v>
      </c>
      <c r="K30" s="55">
        <v>3</v>
      </c>
      <c r="L30" s="57">
        <v>0.18624613391398137</v>
      </c>
      <c r="M30" s="57">
        <v>0.41013898125318249</v>
      </c>
      <c r="N30" s="57">
        <v>0.79225378501247323</v>
      </c>
      <c r="O30" s="14">
        <v>5.9545406455215853E-3</v>
      </c>
      <c r="P30" s="14">
        <v>4.4972224222087839E-2</v>
      </c>
      <c r="Q30" s="14">
        <v>1.6619717997801396E-2</v>
      </c>
      <c r="R30" s="14">
        <v>1.8646875725354537E-2</v>
      </c>
      <c r="S30" s="14">
        <v>1.8821040843613718E-2</v>
      </c>
      <c r="T30" s="14">
        <v>5.3728206407037932E-2</v>
      </c>
      <c r="U30" s="14">
        <v>7.6836577491558094E-3</v>
      </c>
      <c r="V30" s="14">
        <v>2.1275165435664656E-2</v>
      </c>
      <c r="W30" s="14">
        <v>5.8134819401840079E-2</v>
      </c>
      <c r="X30" s="20">
        <v>0.10070750988317281</v>
      </c>
      <c r="Y30" s="14">
        <v>1.9378273133946782E-2</v>
      </c>
      <c r="Z30" s="14">
        <v>8.1105194414277521E-3</v>
      </c>
      <c r="AA30" s="14">
        <v>1.6740755753639418E-2</v>
      </c>
      <c r="AB30" s="14">
        <v>6.8009320249160059E-3</v>
      </c>
      <c r="AC30" s="14">
        <v>1.0201398037374009E-2</v>
      </c>
      <c r="AD30" s="16">
        <v>2.3633445506280903E-3</v>
      </c>
    </row>
    <row r="31" spans="1:30" x14ac:dyDescent="0.3">
      <c r="A31" s="201"/>
      <c r="B31" s="201"/>
      <c r="C31" s="201"/>
      <c r="D31" s="195"/>
      <c r="E31" s="76">
        <v>113568</v>
      </c>
      <c r="F31" s="53" t="s">
        <v>59</v>
      </c>
      <c r="G31" s="53">
        <v>4</v>
      </c>
      <c r="H31" s="54">
        <v>2</v>
      </c>
      <c r="I31" s="56">
        <v>2</v>
      </c>
      <c r="J31" s="56">
        <v>2</v>
      </c>
      <c r="K31" s="59">
        <v>2</v>
      </c>
      <c r="L31" s="57">
        <v>0.2060464041847328</v>
      </c>
      <c r="M31" s="57">
        <v>0.45255171455147736</v>
      </c>
      <c r="N31" s="57">
        <v>0.89045147596208662</v>
      </c>
      <c r="O31" s="14">
        <v>5.9545406455215853E-3</v>
      </c>
      <c r="P31" s="14">
        <v>7.4953707036813075E-2</v>
      </c>
      <c r="Q31" s="14">
        <v>1.6619717997801396E-2</v>
      </c>
      <c r="R31" s="14">
        <v>3.1078126208924226E-2</v>
      </c>
      <c r="S31" s="14">
        <v>1.8821040843613718E-2</v>
      </c>
      <c r="T31" s="14">
        <v>5.3728206407037932E-2</v>
      </c>
      <c r="U31" s="14">
        <v>7.6836577491558094E-3</v>
      </c>
      <c r="V31" s="14">
        <v>2.1275165435664656E-2</v>
      </c>
      <c r="W31" s="14">
        <v>5.8134819401840079E-2</v>
      </c>
      <c r="X31" s="15">
        <v>0.10070750988317281</v>
      </c>
      <c r="Y31" s="14">
        <v>1.9378273133946782E-2</v>
      </c>
      <c r="Z31" s="14">
        <v>8.1105194414277521E-3</v>
      </c>
      <c r="AA31" s="14">
        <v>1.6740755753639418E-2</v>
      </c>
      <c r="AB31" s="14">
        <v>6.8009320249160059E-3</v>
      </c>
      <c r="AC31" s="14">
        <v>1.0201398037374009E-2</v>
      </c>
      <c r="AD31" s="16">
        <v>2.3633445506280903E-3</v>
      </c>
    </row>
    <row r="32" spans="1:30" ht="15" thickBot="1" x14ac:dyDescent="0.35">
      <c r="A32" s="202"/>
      <c r="B32" s="202"/>
      <c r="C32" s="202"/>
      <c r="D32" s="196"/>
      <c r="E32" s="82">
        <v>113507</v>
      </c>
      <c r="F32" s="61" t="s">
        <v>60</v>
      </c>
      <c r="G32" s="61">
        <v>5</v>
      </c>
      <c r="H32" s="62">
        <v>4</v>
      </c>
      <c r="I32" s="64">
        <v>4</v>
      </c>
      <c r="J32" s="64">
        <v>4</v>
      </c>
      <c r="K32" s="63">
        <v>4</v>
      </c>
      <c r="L32" s="65">
        <v>0.18858232341088119</v>
      </c>
      <c r="M32" s="65">
        <v>0.41604610389283958</v>
      </c>
      <c r="N32" s="65">
        <v>0.78159000704119641</v>
      </c>
      <c r="O32" s="17">
        <v>5.9545406455215853E-3</v>
      </c>
      <c r="P32" s="17">
        <v>4.4972224222087839E-2</v>
      </c>
      <c r="Q32" s="17">
        <v>2.0774647497251747E-2</v>
      </c>
      <c r="R32" s="17">
        <v>6.2156252417848454E-3</v>
      </c>
      <c r="S32" s="17">
        <v>1.8821040843613718E-2</v>
      </c>
      <c r="T32" s="17">
        <v>5.3728206407037932E-2</v>
      </c>
      <c r="U32" s="17">
        <v>7.6836577491558094E-3</v>
      </c>
      <c r="V32" s="17">
        <v>3.5458609059441093E-2</v>
      </c>
      <c r="W32" s="17">
        <v>5.8134819401840079E-2</v>
      </c>
      <c r="X32" s="18">
        <v>0.10070750988317281</v>
      </c>
      <c r="Y32" s="17">
        <v>1.9378273133946782E-2</v>
      </c>
      <c r="Z32" s="17">
        <v>8.1105194414277521E-3</v>
      </c>
      <c r="AA32" s="17">
        <v>1.6740755753639418E-2</v>
      </c>
      <c r="AB32" s="17">
        <v>6.8009320249160059E-3</v>
      </c>
      <c r="AC32" s="17">
        <v>1.0201398037374009E-2</v>
      </c>
      <c r="AD32" s="19">
        <v>2.3633445506280903E-3</v>
      </c>
    </row>
    <row r="33" spans="1:30" x14ac:dyDescent="0.3">
      <c r="A33" s="200">
        <v>8</v>
      </c>
      <c r="B33" s="200" t="s">
        <v>54</v>
      </c>
      <c r="C33" s="200">
        <v>30</v>
      </c>
      <c r="D33" s="193" t="s">
        <v>62</v>
      </c>
      <c r="E33" s="79">
        <v>114305</v>
      </c>
      <c r="F33" s="46" t="s">
        <v>56</v>
      </c>
      <c r="G33" s="46">
        <v>1</v>
      </c>
      <c r="H33" s="47">
        <v>1</v>
      </c>
      <c r="I33" s="49">
        <v>1</v>
      </c>
      <c r="J33" s="49">
        <v>1</v>
      </c>
      <c r="K33" s="66">
        <v>1</v>
      </c>
      <c r="L33" s="50">
        <v>0.22494023279234909</v>
      </c>
      <c r="M33" s="50">
        <v>0.49400555670609025</v>
      </c>
      <c r="N33" s="50">
        <v>1</v>
      </c>
      <c r="O33" s="11">
        <v>1.4886351613803963E-2</v>
      </c>
      <c r="P33" s="11">
        <v>7.4953707036813075E-2</v>
      </c>
      <c r="Q33" s="11">
        <v>2.0774647497251747E-2</v>
      </c>
      <c r="R33" s="11">
        <v>3.1078126208924226E-2</v>
      </c>
      <c r="S33" s="11">
        <v>1.8821040843613718E-2</v>
      </c>
      <c r="T33" s="11">
        <v>5.8454547054432052E-2</v>
      </c>
      <c r="U33" s="11">
        <v>1.1525486623733714E-2</v>
      </c>
      <c r="V33" s="11">
        <v>3.5458609059441093E-2</v>
      </c>
      <c r="W33" s="11">
        <v>5.8134819401840079E-2</v>
      </c>
      <c r="X33" s="27">
        <v>9.7621642845219792E-2</v>
      </c>
      <c r="Y33" s="11">
        <v>1.9378273133946782E-2</v>
      </c>
      <c r="Z33" s="11">
        <v>1.6221038882855504E-2</v>
      </c>
      <c r="AA33" s="11">
        <v>1.6740755753639418E-2</v>
      </c>
      <c r="AB33" s="11">
        <v>6.8009320249160059E-3</v>
      </c>
      <c r="AC33" s="11">
        <v>1.0201398037374009E-2</v>
      </c>
      <c r="AD33" s="13">
        <v>2.9541806882851132E-3</v>
      </c>
    </row>
    <row r="34" spans="1:30" x14ac:dyDescent="0.3">
      <c r="A34" s="201"/>
      <c r="B34" s="201"/>
      <c r="C34" s="201"/>
      <c r="D34" s="194"/>
      <c r="E34" s="80">
        <v>114202</v>
      </c>
      <c r="F34" s="53" t="s">
        <v>57</v>
      </c>
      <c r="G34" s="53">
        <v>2</v>
      </c>
      <c r="H34" s="54">
        <v>2</v>
      </c>
      <c r="I34" s="56">
        <v>2</v>
      </c>
      <c r="J34" s="56">
        <v>2</v>
      </c>
      <c r="K34" s="55">
        <v>3</v>
      </c>
      <c r="L34" s="57">
        <v>0.20384461062786036</v>
      </c>
      <c r="M34" s="57">
        <v>0.44758807747284396</v>
      </c>
      <c r="N34" s="57">
        <v>0.8521972759703943</v>
      </c>
      <c r="O34" s="14">
        <v>1.4886351613803963E-2</v>
      </c>
      <c r="P34" s="14">
        <v>7.4953707036813075E-2</v>
      </c>
      <c r="Q34" s="14">
        <v>2.0774647497251747E-2</v>
      </c>
      <c r="R34" s="14">
        <v>3.1078126208924226E-2</v>
      </c>
      <c r="S34" s="14">
        <v>1.8821040843613718E-2</v>
      </c>
      <c r="T34" s="14">
        <v>4.6763637643545637E-2</v>
      </c>
      <c r="U34" s="14">
        <v>1.1525486623733714E-2</v>
      </c>
      <c r="V34" s="14">
        <v>2.8366887247552874E-2</v>
      </c>
      <c r="W34" s="14">
        <v>5.8134819401840079E-2</v>
      </c>
      <c r="X34" s="15">
        <v>7.8097314276175819E-2</v>
      </c>
      <c r="Y34" s="14">
        <v>1.9378273133946782E-2</v>
      </c>
      <c r="Z34" s="14">
        <v>8.1105194414277521E-3</v>
      </c>
      <c r="AA34" s="14">
        <v>1.6740755753639418E-2</v>
      </c>
      <c r="AB34" s="14">
        <v>6.8009320249160059E-3</v>
      </c>
      <c r="AC34" s="14">
        <v>1.0201398037374009E-2</v>
      </c>
      <c r="AD34" s="16">
        <v>2.9541806882851132E-3</v>
      </c>
    </row>
    <row r="35" spans="1:30" x14ac:dyDescent="0.3">
      <c r="A35" s="201"/>
      <c r="B35" s="201"/>
      <c r="C35" s="201"/>
      <c r="D35" s="51" t="s">
        <v>37</v>
      </c>
      <c r="E35" s="80">
        <v>310006</v>
      </c>
      <c r="F35" s="53" t="s">
        <v>58</v>
      </c>
      <c r="G35" s="53" t="s">
        <v>42</v>
      </c>
      <c r="H35" s="54" t="s">
        <v>42</v>
      </c>
      <c r="I35" s="56">
        <v>5</v>
      </c>
      <c r="J35" s="56">
        <v>5</v>
      </c>
      <c r="K35" s="59">
        <v>5</v>
      </c>
      <c r="L35" s="57">
        <v>0.18127268532347834</v>
      </c>
      <c r="M35" s="57">
        <v>0.40008854545173711</v>
      </c>
      <c r="N35" s="57">
        <v>0.77910872567036693</v>
      </c>
      <c r="O35" s="14">
        <v>5.9545406455215853E-3</v>
      </c>
      <c r="P35" s="14">
        <v>4.4972224222087839E-2</v>
      </c>
      <c r="Q35" s="14">
        <v>1.6619717997801396E-2</v>
      </c>
      <c r="R35" s="14">
        <v>1.8646875725354537E-2</v>
      </c>
      <c r="S35" s="14">
        <v>1.8821040843613718E-2</v>
      </c>
      <c r="T35" s="14">
        <v>4.6763637643545637E-2</v>
      </c>
      <c r="U35" s="14">
        <v>7.6836577491558094E-3</v>
      </c>
      <c r="V35" s="14">
        <v>2.1275165435664656E-2</v>
      </c>
      <c r="W35" s="14">
        <v>5.8134819401840079E-2</v>
      </c>
      <c r="X35" s="15">
        <v>9.7621642845219792E-2</v>
      </c>
      <c r="Y35" s="14">
        <v>1.9378273133946782E-2</v>
      </c>
      <c r="Z35" s="14">
        <v>8.1105194414277521E-3</v>
      </c>
      <c r="AA35" s="14">
        <v>1.6740755753639418E-2</v>
      </c>
      <c r="AB35" s="14">
        <v>6.8009320249160059E-3</v>
      </c>
      <c r="AC35" s="14">
        <v>1.0201398037374009E-2</v>
      </c>
      <c r="AD35" s="16">
        <v>2.3633445506280903E-3</v>
      </c>
    </row>
    <row r="36" spans="1:30" x14ac:dyDescent="0.3">
      <c r="A36" s="201"/>
      <c r="B36" s="201"/>
      <c r="C36" s="201"/>
      <c r="D36" s="58">
        <v>134000</v>
      </c>
      <c r="E36" s="76">
        <v>113568</v>
      </c>
      <c r="F36" s="53" t="s">
        <v>59</v>
      </c>
      <c r="G36" s="53" t="s">
        <v>42</v>
      </c>
      <c r="H36" s="54" t="s">
        <v>42</v>
      </c>
      <c r="I36" s="56">
        <v>3</v>
      </c>
      <c r="J36" s="56">
        <v>3</v>
      </c>
      <c r="K36" s="55">
        <v>2</v>
      </c>
      <c r="L36" s="57">
        <v>0.20107295559422977</v>
      </c>
      <c r="M36" s="57">
        <v>0.44250127875003203</v>
      </c>
      <c r="N36" s="57">
        <v>0.87152657055582439</v>
      </c>
      <c r="O36" s="14">
        <v>5.9545406455215853E-3</v>
      </c>
      <c r="P36" s="14">
        <v>7.4953707036813075E-2</v>
      </c>
      <c r="Q36" s="14">
        <v>1.6619717997801396E-2</v>
      </c>
      <c r="R36" s="14">
        <v>3.1078126208924226E-2</v>
      </c>
      <c r="S36" s="14">
        <v>1.8821040843613718E-2</v>
      </c>
      <c r="T36" s="14">
        <v>4.6763637643545637E-2</v>
      </c>
      <c r="U36" s="14">
        <v>7.6836577491558094E-3</v>
      </c>
      <c r="V36" s="14">
        <v>2.1275165435664656E-2</v>
      </c>
      <c r="W36" s="14">
        <v>5.8134819401840079E-2</v>
      </c>
      <c r="X36" s="15">
        <v>9.7621642845219792E-2</v>
      </c>
      <c r="Y36" s="14">
        <v>1.9378273133946782E-2</v>
      </c>
      <c r="Z36" s="14">
        <v>8.1105194414277521E-3</v>
      </c>
      <c r="AA36" s="14">
        <v>1.6740755753639418E-2</v>
      </c>
      <c r="AB36" s="14">
        <v>6.8009320249160059E-3</v>
      </c>
      <c r="AC36" s="14">
        <v>1.0201398037374009E-2</v>
      </c>
      <c r="AD36" s="16">
        <v>2.3633445506280903E-3</v>
      </c>
    </row>
    <row r="37" spans="1:30" ht="15" thickBot="1" x14ac:dyDescent="0.35">
      <c r="A37" s="202"/>
      <c r="B37" s="202"/>
      <c r="C37" s="202"/>
      <c r="D37" s="81"/>
      <c r="E37" s="82">
        <v>113507</v>
      </c>
      <c r="F37" s="61" t="s">
        <v>60</v>
      </c>
      <c r="G37" s="61">
        <v>3</v>
      </c>
      <c r="H37" s="62">
        <v>3</v>
      </c>
      <c r="I37" s="64">
        <v>4</v>
      </c>
      <c r="J37" s="64">
        <v>4</v>
      </c>
      <c r="K37" s="63">
        <v>4</v>
      </c>
      <c r="L37" s="65">
        <v>0.18886951566208068</v>
      </c>
      <c r="M37" s="65">
        <v>0.41768657750228066</v>
      </c>
      <c r="N37" s="65">
        <v>0.78126422480641922</v>
      </c>
      <c r="O37" s="17">
        <v>5.9545406455215853E-3</v>
      </c>
      <c r="P37" s="17">
        <v>4.4972224222087839E-2</v>
      </c>
      <c r="Q37" s="17">
        <v>2.0774647497251747E-2</v>
      </c>
      <c r="R37" s="17">
        <v>6.2156252417848454E-3</v>
      </c>
      <c r="S37" s="17">
        <v>1.8821040843613718E-2</v>
      </c>
      <c r="T37" s="17">
        <v>5.8454547054432052E-2</v>
      </c>
      <c r="U37" s="17">
        <v>7.6836577491558094E-3</v>
      </c>
      <c r="V37" s="17">
        <v>3.5458609059441093E-2</v>
      </c>
      <c r="W37" s="17">
        <v>5.8134819401840079E-2</v>
      </c>
      <c r="X37" s="18">
        <v>9.7621642845219792E-2</v>
      </c>
      <c r="Y37" s="17">
        <v>1.9378273133946782E-2</v>
      </c>
      <c r="Z37" s="17">
        <v>8.1105194414277521E-3</v>
      </c>
      <c r="AA37" s="17">
        <v>1.6740755753639418E-2</v>
      </c>
      <c r="AB37" s="17">
        <v>6.8009320249160059E-3</v>
      </c>
      <c r="AC37" s="17">
        <v>1.0201398037374009E-2</v>
      </c>
      <c r="AD37" s="19">
        <v>2.3633445506280903E-3</v>
      </c>
    </row>
    <row r="38" spans="1:30" x14ac:dyDescent="0.3">
      <c r="A38" s="200">
        <v>9</v>
      </c>
      <c r="B38" s="200" t="s">
        <v>54</v>
      </c>
      <c r="C38" s="200">
        <v>40</v>
      </c>
      <c r="D38" s="193" t="s">
        <v>63</v>
      </c>
      <c r="E38" s="79">
        <v>114305</v>
      </c>
      <c r="F38" s="46" t="s">
        <v>56</v>
      </c>
      <c r="G38" s="46">
        <v>1</v>
      </c>
      <c r="H38" s="47">
        <v>1</v>
      </c>
      <c r="I38" s="49">
        <v>1</v>
      </c>
      <c r="J38" s="49">
        <v>1</v>
      </c>
      <c r="K38" s="49">
        <v>1</v>
      </c>
      <c r="L38" s="50">
        <v>0.22379661521806593</v>
      </c>
      <c r="M38" s="50">
        <v>0.49149319768347333</v>
      </c>
      <c r="N38" s="50">
        <v>1</v>
      </c>
      <c r="O38" s="11">
        <v>1.4886351613803963E-2</v>
      </c>
      <c r="P38" s="11">
        <v>7.4953707036813075E-2</v>
      </c>
      <c r="Q38" s="11">
        <v>2.0774647497251747E-2</v>
      </c>
      <c r="R38" s="11">
        <v>3.1078126208924226E-2</v>
      </c>
      <c r="S38" s="11">
        <v>1.8821040843613718E-2</v>
      </c>
      <c r="T38" s="11">
        <v>5.594218803181502E-2</v>
      </c>
      <c r="U38" s="11">
        <v>1.1525486623733714E-2</v>
      </c>
      <c r="V38" s="11">
        <v>3.5458609059441093E-2</v>
      </c>
      <c r="W38" s="11">
        <v>5.8134819401840079E-2</v>
      </c>
      <c r="X38" s="27">
        <v>9.7621642845219792E-2</v>
      </c>
      <c r="Y38" s="11">
        <v>1.9378273133946782E-2</v>
      </c>
      <c r="Z38" s="11">
        <v>1.6221038882855504E-2</v>
      </c>
      <c r="AA38" s="11">
        <v>1.6740755753639418E-2</v>
      </c>
      <c r="AB38" s="11">
        <v>6.8009320249160059E-3</v>
      </c>
      <c r="AC38" s="11">
        <v>1.0201398037374009E-2</v>
      </c>
      <c r="AD38" s="13">
        <v>2.9541806882851132E-3</v>
      </c>
    </row>
    <row r="39" spans="1:30" x14ac:dyDescent="0.3">
      <c r="A39" s="201"/>
      <c r="B39" s="201"/>
      <c r="C39" s="201"/>
      <c r="D39" s="194"/>
      <c r="E39" s="80">
        <v>114202</v>
      </c>
      <c r="F39" s="53" t="s">
        <v>57</v>
      </c>
      <c r="G39" s="53">
        <v>2</v>
      </c>
      <c r="H39" s="54">
        <v>2</v>
      </c>
      <c r="I39" s="56">
        <v>2</v>
      </c>
      <c r="J39" s="56">
        <v>2</v>
      </c>
      <c r="K39" s="56">
        <v>2</v>
      </c>
      <c r="L39" s="57">
        <v>0.21169152715951267</v>
      </c>
      <c r="M39" s="57">
        <v>0.46510251882379433</v>
      </c>
      <c r="N39" s="57">
        <v>0.90942567308583677</v>
      </c>
      <c r="O39" s="14">
        <v>1.4886351613803963E-2</v>
      </c>
      <c r="P39" s="14">
        <v>7.4953707036813075E-2</v>
      </c>
      <c r="Q39" s="14">
        <v>2.0774647497251747E-2</v>
      </c>
      <c r="R39" s="14">
        <v>3.1078126208924226E-2</v>
      </c>
      <c r="S39" s="14">
        <v>1.8821040843613718E-2</v>
      </c>
      <c r="T39" s="14">
        <v>4.4753750425452016E-2</v>
      </c>
      <c r="U39" s="14">
        <v>1.1525486623733714E-2</v>
      </c>
      <c r="V39" s="14">
        <v>2.8366887247552874E-2</v>
      </c>
      <c r="W39" s="14">
        <v>5.8134819401840079E-2</v>
      </c>
      <c r="X39" s="15">
        <v>9.7621642845219792E-2</v>
      </c>
      <c r="Y39" s="14">
        <v>1.9378273133946782E-2</v>
      </c>
      <c r="Z39" s="14">
        <v>8.1105194414277521E-3</v>
      </c>
      <c r="AA39" s="14">
        <v>1.6740755753639418E-2</v>
      </c>
      <c r="AB39" s="14">
        <v>6.8009320249160059E-3</v>
      </c>
      <c r="AC39" s="14">
        <v>1.0201398037374009E-2</v>
      </c>
      <c r="AD39" s="16">
        <v>2.9541806882851132E-3</v>
      </c>
    </row>
    <row r="40" spans="1:30" x14ac:dyDescent="0.3">
      <c r="A40" s="201"/>
      <c r="B40" s="201"/>
      <c r="C40" s="201"/>
      <c r="D40" s="51" t="s">
        <v>37</v>
      </c>
      <c r="E40" s="80">
        <v>310006</v>
      </c>
      <c r="F40" s="53" t="s">
        <v>58</v>
      </c>
      <c r="G40" s="53" t="s">
        <v>42</v>
      </c>
      <c r="H40" s="54" t="s">
        <v>42</v>
      </c>
      <c r="I40" s="56">
        <v>5</v>
      </c>
      <c r="J40" s="56">
        <v>5</v>
      </c>
      <c r="K40" s="56">
        <v>5</v>
      </c>
      <c r="L40" s="57">
        <v>0.17159598067297296</v>
      </c>
      <c r="M40" s="57">
        <v>0.37855432966459956</v>
      </c>
      <c r="N40" s="57">
        <v>0.7412196243822835</v>
      </c>
      <c r="O40" s="14">
        <v>5.9545406455215853E-3</v>
      </c>
      <c r="P40" s="14">
        <v>4.4972224222087839E-2</v>
      </c>
      <c r="Q40" s="14">
        <v>1.6619717997801396E-2</v>
      </c>
      <c r="R40" s="14">
        <v>1.8646875725354537E-2</v>
      </c>
      <c r="S40" s="14">
        <v>1.8821040843613718E-2</v>
      </c>
      <c r="T40" s="14">
        <v>4.4753750425452016E-2</v>
      </c>
      <c r="U40" s="14">
        <v>7.6836577491558094E-3</v>
      </c>
      <c r="V40" s="14">
        <v>2.1275165435664656E-2</v>
      </c>
      <c r="W40" s="14">
        <v>5.8134819401840079E-2</v>
      </c>
      <c r="X40" s="15">
        <v>7.8097314276175819E-2</v>
      </c>
      <c r="Y40" s="14">
        <v>1.9378273133946782E-2</v>
      </c>
      <c r="Z40" s="14">
        <v>8.1105194414277521E-3</v>
      </c>
      <c r="AA40" s="14">
        <v>1.6740755753639418E-2</v>
      </c>
      <c r="AB40" s="14">
        <v>6.8009320249160059E-3</v>
      </c>
      <c r="AC40" s="14">
        <v>1.0201398037374009E-2</v>
      </c>
      <c r="AD40" s="16">
        <v>2.3633445506280903E-3</v>
      </c>
    </row>
    <row r="41" spans="1:30" x14ac:dyDescent="0.3">
      <c r="A41" s="201"/>
      <c r="B41" s="201"/>
      <c r="C41" s="201"/>
      <c r="D41" s="83">
        <v>90000</v>
      </c>
      <c r="E41" s="76">
        <v>113568</v>
      </c>
      <c r="F41" s="53" t="s">
        <v>59</v>
      </c>
      <c r="G41" s="53">
        <v>3</v>
      </c>
      <c r="H41" s="54">
        <v>3</v>
      </c>
      <c r="I41" s="56">
        <v>3</v>
      </c>
      <c r="J41" s="56">
        <v>3</v>
      </c>
      <c r="K41" s="56">
        <v>3</v>
      </c>
      <c r="L41" s="57">
        <v>0.20518997886164916</v>
      </c>
      <c r="M41" s="57">
        <v>0.45167982913830146</v>
      </c>
      <c r="N41" s="57">
        <v>0.88972507303326087</v>
      </c>
      <c r="O41" s="14">
        <v>5.9545406455215853E-3</v>
      </c>
      <c r="P41" s="14">
        <v>7.4953707036813075E-2</v>
      </c>
      <c r="Q41" s="14">
        <v>1.6619717997801396E-2</v>
      </c>
      <c r="R41" s="14">
        <v>3.1078126208924226E-2</v>
      </c>
      <c r="S41" s="14">
        <v>1.8821040843613718E-2</v>
      </c>
      <c r="T41" s="14">
        <v>5.594218803181502E-2</v>
      </c>
      <c r="U41" s="14">
        <v>7.6836577491558094E-3</v>
      </c>
      <c r="V41" s="14">
        <v>2.1275165435664656E-2</v>
      </c>
      <c r="W41" s="14">
        <v>5.8134819401840079E-2</v>
      </c>
      <c r="X41" s="15">
        <v>9.7621642845219792E-2</v>
      </c>
      <c r="Y41" s="14">
        <v>1.9378273133946782E-2</v>
      </c>
      <c r="Z41" s="14">
        <v>8.1105194414277521E-3</v>
      </c>
      <c r="AA41" s="14">
        <v>1.6740755753639418E-2</v>
      </c>
      <c r="AB41" s="14">
        <v>6.8009320249160059E-3</v>
      </c>
      <c r="AC41" s="14">
        <v>1.0201398037374009E-2</v>
      </c>
      <c r="AD41" s="16">
        <v>2.3633445506280903E-3</v>
      </c>
    </row>
    <row r="42" spans="1:30" ht="15" thickBot="1" x14ac:dyDescent="0.35">
      <c r="A42" s="202"/>
      <c r="B42" s="202"/>
      <c r="C42" s="202"/>
      <c r="D42" s="81"/>
      <c r="E42" s="82">
        <v>113507</v>
      </c>
      <c r="F42" s="61" t="s">
        <v>60</v>
      </c>
      <c r="G42" s="61">
        <v>4</v>
      </c>
      <c r="H42" s="62">
        <v>4</v>
      </c>
      <c r="I42" s="64">
        <v>4</v>
      </c>
      <c r="J42" s="64">
        <v>4</v>
      </c>
      <c r="K42" s="64">
        <v>4</v>
      </c>
      <c r="L42" s="65">
        <v>0.18772589808779752</v>
      </c>
      <c r="M42" s="65">
        <v>0.41517421847966363</v>
      </c>
      <c r="N42" s="65">
        <v>0.78010686115640127</v>
      </c>
      <c r="O42" s="17">
        <v>5.9545406455215853E-3</v>
      </c>
      <c r="P42" s="17">
        <v>4.4972224222087839E-2</v>
      </c>
      <c r="Q42" s="17">
        <v>2.0774647497251747E-2</v>
      </c>
      <c r="R42" s="17">
        <v>6.2156252417848454E-3</v>
      </c>
      <c r="S42" s="17">
        <v>1.8821040843613718E-2</v>
      </c>
      <c r="T42" s="17">
        <v>5.594218803181502E-2</v>
      </c>
      <c r="U42" s="17">
        <v>7.6836577491558094E-3</v>
      </c>
      <c r="V42" s="17">
        <v>3.5458609059441093E-2</v>
      </c>
      <c r="W42" s="17">
        <v>5.8134819401840079E-2</v>
      </c>
      <c r="X42" s="18">
        <v>9.7621642845219792E-2</v>
      </c>
      <c r="Y42" s="17">
        <v>1.9378273133946782E-2</v>
      </c>
      <c r="Z42" s="17">
        <v>8.1105194414277521E-3</v>
      </c>
      <c r="AA42" s="17">
        <v>1.6740755753639418E-2</v>
      </c>
      <c r="AB42" s="17">
        <v>6.8009320249160059E-3</v>
      </c>
      <c r="AC42" s="17">
        <v>1.0201398037374009E-2</v>
      </c>
      <c r="AD42" s="19">
        <v>2.3633445506280903E-3</v>
      </c>
    </row>
    <row r="43" spans="1:30" x14ac:dyDescent="0.3">
      <c r="A43" s="200">
        <v>10</v>
      </c>
      <c r="B43" s="200" t="s">
        <v>54</v>
      </c>
      <c r="C43" s="200">
        <v>50</v>
      </c>
      <c r="D43" s="205" t="s">
        <v>64</v>
      </c>
      <c r="E43" s="79">
        <v>114305</v>
      </c>
      <c r="F43" s="46" t="s">
        <v>56</v>
      </c>
      <c r="G43" s="46">
        <v>1</v>
      </c>
      <c r="H43" s="47">
        <v>1</v>
      </c>
      <c r="I43" s="49">
        <v>1</v>
      </c>
      <c r="J43" s="49">
        <v>1</v>
      </c>
      <c r="K43" s="49">
        <v>1</v>
      </c>
      <c r="L43" s="50">
        <v>0.22777925639582905</v>
      </c>
      <c r="M43" s="50">
        <v>0.49697150063436513</v>
      </c>
      <c r="N43" s="50">
        <v>1</v>
      </c>
      <c r="O43" s="11">
        <v>1.4886351613803963E-2</v>
      </c>
      <c r="P43" s="11">
        <v>7.4953707036813075E-2</v>
      </c>
      <c r="Q43" s="11">
        <v>2.0774647497251747E-2</v>
      </c>
      <c r="R43" s="11">
        <v>3.1078126208924226E-2</v>
      </c>
      <c r="S43" s="11">
        <v>1.8821040843613718E-2</v>
      </c>
      <c r="T43" s="11">
        <v>5.594218803181502E-2</v>
      </c>
      <c r="U43" s="11">
        <v>1.1525486623733714E-2</v>
      </c>
      <c r="V43" s="11">
        <v>3.5458609059441093E-2</v>
      </c>
      <c r="W43" s="11">
        <v>5.8134819401840079E-2</v>
      </c>
      <c r="X43" s="27">
        <v>0.10309994579611159</v>
      </c>
      <c r="Y43" s="11">
        <v>1.9378273133946782E-2</v>
      </c>
      <c r="Z43" s="11">
        <v>1.6221038882855504E-2</v>
      </c>
      <c r="AA43" s="11">
        <v>1.6740755753639418E-2</v>
      </c>
      <c r="AB43" s="11">
        <v>6.8009320249160059E-3</v>
      </c>
      <c r="AC43" s="11">
        <v>1.0201398037374009E-2</v>
      </c>
      <c r="AD43" s="13">
        <v>2.9541806882851132E-3</v>
      </c>
    </row>
    <row r="44" spans="1:30" x14ac:dyDescent="0.3">
      <c r="A44" s="201"/>
      <c r="B44" s="201"/>
      <c r="C44" s="201"/>
      <c r="D44" s="206"/>
      <c r="E44" s="80">
        <v>114202</v>
      </c>
      <c r="F44" s="53" t="s">
        <v>57</v>
      </c>
      <c r="G44" s="53">
        <v>2</v>
      </c>
      <c r="H44" s="54">
        <v>2</v>
      </c>
      <c r="I44" s="56">
        <v>2</v>
      </c>
      <c r="J44" s="56">
        <v>2</v>
      </c>
      <c r="K44" s="56">
        <v>2</v>
      </c>
      <c r="L44" s="57">
        <v>0.21567416833727579</v>
      </c>
      <c r="M44" s="57">
        <v>0.47058082177468613</v>
      </c>
      <c r="N44" s="57">
        <v>0.91123041458326792</v>
      </c>
      <c r="O44" s="14">
        <v>1.4886351613803963E-2</v>
      </c>
      <c r="P44" s="14">
        <v>7.4953707036813075E-2</v>
      </c>
      <c r="Q44" s="14">
        <v>2.0774647497251747E-2</v>
      </c>
      <c r="R44" s="14">
        <v>3.1078126208924226E-2</v>
      </c>
      <c r="S44" s="14">
        <v>1.8821040843613718E-2</v>
      </c>
      <c r="T44" s="14">
        <v>4.4753750425452016E-2</v>
      </c>
      <c r="U44" s="14">
        <v>1.1525486623733714E-2</v>
      </c>
      <c r="V44" s="14">
        <v>2.8366887247552874E-2</v>
      </c>
      <c r="W44" s="14">
        <v>5.8134819401840079E-2</v>
      </c>
      <c r="X44" s="15">
        <v>0.10309994579611159</v>
      </c>
      <c r="Y44" s="14">
        <v>1.9378273133946782E-2</v>
      </c>
      <c r="Z44" s="14">
        <v>8.1105194414277521E-3</v>
      </c>
      <c r="AA44" s="14">
        <v>1.6740755753639418E-2</v>
      </c>
      <c r="AB44" s="14">
        <v>6.8009320249160059E-3</v>
      </c>
      <c r="AC44" s="14">
        <v>1.0201398037374009E-2</v>
      </c>
      <c r="AD44" s="16">
        <v>2.9541806882851132E-3</v>
      </c>
    </row>
    <row r="45" spans="1:30" x14ac:dyDescent="0.3">
      <c r="A45" s="201"/>
      <c r="B45" s="201"/>
      <c r="C45" s="201"/>
      <c r="D45" s="51" t="s">
        <v>37</v>
      </c>
      <c r="E45" s="80">
        <v>310006</v>
      </c>
      <c r="F45" s="53" t="s">
        <v>58</v>
      </c>
      <c r="G45" s="53" t="s">
        <v>42</v>
      </c>
      <c r="H45" s="54" t="s">
        <v>42</v>
      </c>
      <c r="I45" s="56">
        <v>5</v>
      </c>
      <c r="J45" s="56">
        <v>5</v>
      </c>
      <c r="K45" s="56">
        <v>5</v>
      </c>
      <c r="L45" s="57">
        <v>0.15566541596192049</v>
      </c>
      <c r="M45" s="57">
        <v>0.34169699370686835</v>
      </c>
      <c r="N45" s="57">
        <v>0.59382361888214419</v>
      </c>
      <c r="O45" s="14">
        <v>5.9545406455215853E-3</v>
      </c>
      <c r="P45" s="14">
        <v>4.4972224222087839E-2</v>
      </c>
      <c r="Q45" s="14">
        <v>1.6619717997801396E-2</v>
      </c>
      <c r="R45" s="14">
        <v>1.8646875725354537E-2</v>
      </c>
      <c r="S45" s="14">
        <v>1.8821040843613718E-2</v>
      </c>
      <c r="T45" s="14">
        <v>4.4753750425452016E-2</v>
      </c>
      <c r="U45" s="14">
        <v>7.6836577491558094E-3</v>
      </c>
      <c r="V45" s="14">
        <v>2.1275165435664656E-2</v>
      </c>
      <c r="W45" s="14">
        <v>5.8134819401840079E-2</v>
      </c>
      <c r="X45" s="20">
        <v>4.1239978318444635E-2</v>
      </c>
      <c r="Y45" s="14">
        <v>1.9378273133946782E-2</v>
      </c>
      <c r="Z45" s="14">
        <v>8.1105194414277521E-3</v>
      </c>
      <c r="AA45" s="14">
        <v>1.6740755753639418E-2</v>
      </c>
      <c r="AB45" s="14">
        <v>6.8009320249160059E-3</v>
      </c>
      <c r="AC45" s="14">
        <v>1.0201398037374009E-2</v>
      </c>
      <c r="AD45" s="16">
        <v>2.3633445506280903E-3</v>
      </c>
    </row>
    <row r="46" spans="1:30" x14ac:dyDescent="0.3">
      <c r="A46" s="201"/>
      <c r="B46" s="201"/>
      <c r="C46" s="201"/>
      <c r="D46" s="58">
        <v>80000</v>
      </c>
      <c r="E46" s="76">
        <v>113568</v>
      </c>
      <c r="F46" s="53" t="s">
        <v>59</v>
      </c>
      <c r="G46" s="53">
        <v>3</v>
      </c>
      <c r="H46" s="54">
        <v>3</v>
      </c>
      <c r="I46" s="56">
        <v>3</v>
      </c>
      <c r="J46" s="56">
        <v>3</v>
      </c>
      <c r="K46" s="56">
        <v>3</v>
      </c>
      <c r="L46" s="57">
        <v>0.20917262003941228</v>
      </c>
      <c r="M46" s="57">
        <v>0.45715813208919326</v>
      </c>
      <c r="N46" s="57">
        <v>0.89184557839448231</v>
      </c>
      <c r="O46" s="14">
        <v>5.9545406455215853E-3</v>
      </c>
      <c r="P46" s="14">
        <v>7.4953707036813075E-2</v>
      </c>
      <c r="Q46" s="14">
        <v>1.6619717997801396E-2</v>
      </c>
      <c r="R46" s="14">
        <v>3.1078126208924226E-2</v>
      </c>
      <c r="S46" s="14">
        <v>1.8821040843613718E-2</v>
      </c>
      <c r="T46" s="14">
        <v>5.594218803181502E-2</v>
      </c>
      <c r="U46" s="14">
        <v>7.6836577491558094E-3</v>
      </c>
      <c r="V46" s="14">
        <v>2.1275165435664656E-2</v>
      </c>
      <c r="W46" s="14">
        <v>5.8134819401840079E-2</v>
      </c>
      <c r="X46" s="15">
        <v>0.10309994579611159</v>
      </c>
      <c r="Y46" s="14">
        <v>1.9378273133946782E-2</v>
      </c>
      <c r="Z46" s="14">
        <v>8.1105194414277521E-3</v>
      </c>
      <c r="AA46" s="14">
        <v>1.6740755753639418E-2</v>
      </c>
      <c r="AB46" s="14">
        <v>6.8009320249160059E-3</v>
      </c>
      <c r="AC46" s="14">
        <v>1.0201398037374009E-2</v>
      </c>
      <c r="AD46" s="16">
        <v>2.3633445506280903E-3</v>
      </c>
    </row>
    <row r="47" spans="1:30" ht="15" thickBot="1" x14ac:dyDescent="0.35">
      <c r="A47" s="202"/>
      <c r="B47" s="202"/>
      <c r="C47" s="202"/>
      <c r="D47" s="81"/>
      <c r="E47" s="82">
        <v>113507</v>
      </c>
      <c r="F47" s="61" t="s">
        <v>60</v>
      </c>
      <c r="G47" s="61">
        <v>4</v>
      </c>
      <c r="H47" s="62">
        <v>4</v>
      </c>
      <c r="I47" s="64">
        <v>4</v>
      </c>
      <c r="J47" s="64">
        <v>4</v>
      </c>
      <c r="K47" s="64">
        <v>4</v>
      </c>
      <c r="L47" s="65">
        <v>0.19170853926556064</v>
      </c>
      <c r="M47" s="65">
        <v>0.42065252143055543</v>
      </c>
      <c r="N47" s="65">
        <v>0.78443007309305157</v>
      </c>
      <c r="O47" s="17">
        <v>5.9545406455215853E-3</v>
      </c>
      <c r="P47" s="17">
        <v>4.4972224222087839E-2</v>
      </c>
      <c r="Q47" s="17">
        <v>2.0774647497251747E-2</v>
      </c>
      <c r="R47" s="17">
        <v>6.2156252417848454E-3</v>
      </c>
      <c r="S47" s="17">
        <v>1.8821040843613718E-2</v>
      </c>
      <c r="T47" s="17">
        <v>5.594218803181502E-2</v>
      </c>
      <c r="U47" s="17">
        <v>7.6836577491558094E-3</v>
      </c>
      <c r="V47" s="17">
        <v>3.5458609059441093E-2</v>
      </c>
      <c r="W47" s="17">
        <v>5.8134819401840079E-2</v>
      </c>
      <c r="X47" s="18">
        <v>0.10309994579611159</v>
      </c>
      <c r="Y47" s="17">
        <v>1.9378273133946782E-2</v>
      </c>
      <c r="Z47" s="17">
        <v>8.1105194414277521E-3</v>
      </c>
      <c r="AA47" s="17">
        <v>1.6740755753639418E-2</v>
      </c>
      <c r="AB47" s="17">
        <v>6.8009320249160059E-3</v>
      </c>
      <c r="AC47" s="17">
        <v>1.0201398037374009E-2</v>
      </c>
      <c r="AD47" s="19">
        <v>2.3633445506280903E-3</v>
      </c>
    </row>
    <row r="48" spans="1:30" x14ac:dyDescent="0.3">
      <c r="A48" s="200">
        <v>11</v>
      </c>
      <c r="B48" s="200" t="s">
        <v>54</v>
      </c>
      <c r="C48" s="200">
        <v>60</v>
      </c>
      <c r="D48" s="193" t="s">
        <v>65</v>
      </c>
      <c r="E48" s="79">
        <v>114305</v>
      </c>
      <c r="F48" s="46" t="s">
        <v>56</v>
      </c>
      <c r="G48" s="46">
        <v>1</v>
      </c>
      <c r="H48" s="47">
        <v>1</v>
      </c>
      <c r="I48" s="49">
        <v>1</v>
      </c>
      <c r="J48" s="49">
        <v>1</v>
      </c>
      <c r="K48" s="49">
        <v>1</v>
      </c>
      <c r="L48" s="50">
        <v>0.22204425309985015</v>
      </c>
      <c r="M48" s="50">
        <v>0.48791317445887716</v>
      </c>
      <c r="N48" s="50">
        <v>1</v>
      </c>
      <c r="O48" s="11">
        <v>1.4886351613803963E-2</v>
      </c>
      <c r="P48" s="11">
        <v>7.4953707036813075E-2</v>
      </c>
      <c r="Q48" s="11">
        <v>2.0774647497251747E-2</v>
      </c>
      <c r="R48" s="11">
        <v>3.1078126208924226E-2</v>
      </c>
      <c r="S48" s="11">
        <v>1.8821040843613718E-2</v>
      </c>
      <c r="T48" s="11">
        <v>5.594218803181502E-2</v>
      </c>
      <c r="U48" s="11">
        <v>1.1525486623733714E-2</v>
      </c>
      <c r="V48" s="11">
        <v>3.5458609059441093E-2</v>
      </c>
      <c r="W48" s="11">
        <v>5.8134819401840079E-2</v>
      </c>
      <c r="X48" s="27">
        <v>9.4041619620623684E-2</v>
      </c>
      <c r="Y48" s="11">
        <v>1.9378273133946782E-2</v>
      </c>
      <c r="Z48" s="11">
        <v>1.6221038882855504E-2</v>
      </c>
      <c r="AA48" s="11">
        <v>1.6740755753639418E-2</v>
      </c>
      <c r="AB48" s="11">
        <v>6.8009320249160059E-3</v>
      </c>
      <c r="AC48" s="11">
        <v>1.0201398037374009E-2</v>
      </c>
      <c r="AD48" s="13">
        <v>2.9541806882851132E-3</v>
      </c>
    </row>
    <row r="49" spans="1:30" x14ac:dyDescent="0.3">
      <c r="A49" s="201"/>
      <c r="B49" s="201"/>
      <c r="C49" s="201"/>
      <c r="D49" s="194"/>
      <c r="E49" s="80">
        <v>114202</v>
      </c>
      <c r="F49" s="53" t="s">
        <v>57</v>
      </c>
      <c r="G49" s="53">
        <v>2</v>
      </c>
      <c r="H49" s="54">
        <v>2</v>
      </c>
      <c r="I49" s="56">
        <v>2</v>
      </c>
      <c r="J49" s="56">
        <v>2</v>
      </c>
      <c r="K49" s="56">
        <v>2</v>
      </c>
      <c r="L49" s="57">
        <v>0.20993916504129689</v>
      </c>
      <c r="M49" s="57">
        <v>0.46152249559919822</v>
      </c>
      <c r="N49" s="57">
        <v>0.90824014579243806</v>
      </c>
      <c r="O49" s="14">
        <v>1.4886351613803963E-2</v>
      </c>
      <c r="P49" s="14">
        <v>7.4953707036813075E-2</v>
      </c>
      <c r="Q49" s="14">
        <v>2.0774647497251747E-2</v>
      </c>
      <c r="R49" s="14">
        <v>3.1078126208924226E-2</v>
      </c>
      <c r="S49" s="14">
        <v>1.8821040843613718E-2</v>
      </c>
      <c r="T49" s="14">
        <v>4.4753750425452016E-2</v>
      </c>
      <c r="U49" s="14">
        <v>1.1525486623733714E-2</v>
      </c>
      <c r="V49" s="14">
        <v>2.8366887247552874E-2</v>
      </c>
      <c r="W49" s="14">
        <v>5.8134819401840079E-2</v>
      </c>
      <c r="X49" s="15">
        <v>9.4041619620623684E-2</v>
      </c>
      <c r="Y49" s="14">
        <v>1.9378273133946782E-2</v>
      </c>
      <c r="Z49" s="14">
        <v>8.1105194414277521E-3</v>
      </c>
      <c r="AA49" s="14">
        <v>1.6740755753639418E-2</v>
      </c>
      <c r="AB49" s="14">
        <v>6.8009320249160059E-3</v>
      </c>
      <c r="AC49" s="14">
        <v>1.0201398037374009E-2</v>
      </c>
      <c r="AD49" s="16">
        <v>2.9541806882851132E-3</v>
      </c>
    </row>
    <row r="50" spans="1:30" x14ac:dyDescent="0.3">
      <c r="A50" s="201"/>
      <c r="B50" s="201"/>
      <c r="C50" s="201"/>
      <c r="D50" s="51" t="s">
        <v>37</v>
      </c>
      <c r="E50" s="80">
        <v>310006</v>
      </c>
      <c r="F50" s="53" t="s">
        <v>58</v>
      </c>
      <c r="G50" s="53" t="s">
        <v>42</v>
      </c>
      <c r="H50" s="54" t="s">
        <v>42</v>
      </c>
      <c r="I50" s="56">
        <v>5</v>
      </c>
      <c r="J50" s="56">
        <v>5</v>
      </c>
      <c r="K50" s="56">
        <v>5</v>
      </c>
      <c r="L50" s="57">
        <v>0.17860542914583605</v>
      </c>
      <c r="M50" s="57">
        <v>0.39449863500904742</v>
      </c>
      <c r="N50" s="57">
        <v>0.77580052368832542</v>
      </c>
      <c r="O50" s="14">
        <v>5.9545406455215853E-3</v>
      </c>
      <c r="P50" s="14">
        <v>4.4972224222087839E-2</v>
      </c>
      <c r="Q50" s="14">
        <v>1.6619717997801396E-2</v>
      </c>
      <c r="R50" s="14">
        <v>1.8646875725354537E-2</v>
      </c>
      <c r="S50" s="14">
        <v>1.8821040843613718E-2</v>
      </c>
      <c r="T50" s="14">
        <v>4.4753750425452016E-2</v>
      </c>
      <c r="U50" s="14">
        <v>7.6836577491558094E-3</v>
      </c>
      <c r="V50" s="14">
        <v>2.1275165435664656E-2</v>
      </c>
      <c r="W50" s="14">
        <v>5.8134819401840079E-2</v>
      </c>
      <c r="X50" s="15">
        <v>9.4041619620623684E-2</v>
      </c>
      <c r="Y50" s="14">
        <v>1.9378273133946782E-2</v>
      </c>
      <c r="Z50" s="14">
        <v>8.1105194414277521E-3</v>
      </c>
      <c r="AA50" s="14">
        <v>1.6740755753639418E-2</v>
      </c>
      <c r="AB50" s="14">
        <v>6.8009320249160059E-3</v>
      </c>
      <c r="AC50" s="14">
        <v>1.0201398037374009E-2</v>
      </c>
      <c r="AD50" s="16">
        <v>2.3633445506280903E-3</v>
      </c>
    </row>
    <row r="51" spans="1:30" x14ac:dyDescent="0.3">
      <c r="A51" s="201"/>
      <c r="B51" s="201"/>
      <c r="C51" s="201"/>
      <c r="D51" s="58">
        <v>70000</v>
      </c>
      <c r="E51" s="76">
        <v>113568</v>
      </c>
      <c r="F51" s="53" t="s">
        <v>59</v>
      </c>
      <c r="G51" s="53">
        <v>3</v>
      </c>
      <c r="H51" s="54">
        <v>3</v>
      </c>
      <c r="I51" s="56">
        <v>3</v>
      </c>
      <c r="J51" s="56">
        <v>3</v>
      </c>
      <c r="K51" s="56">
        <v>3</v>
      </c>
      <c r="L51" s="57">
        <v>0.20343761674343341</v>
      </c>
      <c r="M51" s="57">
        <v>0.44809980591370535</v>
      </c>
      <c r="N51" s="57">
        <v>0.88833412823223601</v>
      </c>
      <c r="O51" s="14">
        <v>5.9545406455215853E-3</v>
      </c>
      <c r="P51" s="14">
        <v>7.4953707036813075E-2</v>
      </c>
      <c r="Q51" s="14">
        <v>1.6619717997801396E-2</v>
      </c>
      <c r="R51" s="14">
        <v>3.1078126208924226E-2</v>
      </c>
      <c r="S51" s="14">
        <v>1.8821040843613718E-2</v>
      </c>
      <c r="T51" s="14">
        <v>5.594218803181502E-2</v>
      </c>
      <c r="U51" s="14">
        <v>7.6836577491558094E-3</v>
      </c>
      <c r="V51" s="14">
        <v>2.1275165435664656E-2</v>
      </c>
      <c r="W51" s="14">
        <v>5.8134819401840079E-2</v>
      </c>
      <c r="X51" s="15">
        <v>9.4041619620623684E-2</v>
      </c>
      <c r="Y51" s="14">
        <v>1.9378273133946782E-2</v>
      </c>
      <c r="Z51" s="14">
        <v>8.1105194414277521E-3</v>
      </c>
      <c r="AA51" s="14">
        <v>1.6740755753639418E-2</v>
      </c>
      <c r="AB51" s="14">
        <v>6.8009320249160059E-3</v>
      </c>
      <c r="AC51" s="14">
        <v>1.0201398037374009E-2</v>
      </c>
      <c r="AD51" s="16">
        <v>2.3633445506280903E-3</v>
      </c>
    </row>
    <row r="52" spans="1:30" ht="15" thickBot="1" x14ac:dyDescent="0.35">
      <c r="A52" s="202"/>
      <c r="B52" s="202"/>
      <c r="C52" s="202"/>
      <c r="D52" s="81"/>
      <c r="E52" s="82">
        <v>113507</v>
      </c>
      <c r="F52" s="61" t="s">
        <v>60</v>
      </c>
      <c r="G52" s="61">
        <v>4</v>
      </c>
      <c r="H52" s="62">
        <v>4</v>
      </c>
      <c r="I52" s="64">
        <v>4</v>
      </c>
      <c r="J52" s="64">
        <v>4</v>
      </c>
      <c r="K52" s="64">
        <v>4</v>
      </c>
      <c r="L52" s="65">
        <v>0.18597353596958174</v>
      </c>
      <c r="M52" s="65">
        <v>0.41159419525506752</v>
      </c>
      <c r="N52" s="65">
        <v>0.77726030789848588</v>
      </c>
      <c r="O52" s="17">
        <v>5.9545406455215853E-3</v>
      </c>
      <c r="P52" s="17">
        <v>4.4972224222087839E-2</v>
      </c>
      <c r="Q52" s="17">
        <v>2.0774647497251747E-2</v>
      </c>
      <c r="R52" s="17">
        <v>6.2156252417848454E-3</v>
      </c>
      <c r="S52" s="17">
        <v>1.8821040843613718E-2</v>
      </c>
      <c r="T52" s="17">
        <v>5.594218803181502E-2</v>
      </c>
      <c r="U52" s="17">
        <v>7.6836577491558094E-3</v>
      </c>
      <c r="V52" s="17">
        <v>3.5458609059441093E-2</v>
      </c>
      <c r="W52" s="17">
        <v>5.8134819401840079E-2</v>
      </c>
      <c r="X52" s="18">
        <v>9.4041619620623684E-2</v>
      </c>
      <c r="Y52" s="17">
        <v>1.9378273133946782E-2</v>
      </c>
      <c r="Z52" s="17">
        <v>8.1105194414277521E-3</v>
      </c>
      <c r="AA52" s="17">
        <v>1.6740755753639418E-2</v>
      </c>
      <c r="AB52" s="17">
        <v>6.8009320249160059E-3</v>
      </c>
      <c r="AC52" s="17">
        <v>1.0201398037374009E-2</v>
      </c>
      <c r="AD52" s="19">
        <v>2.3633445506280903E-3</v>
      </c>
    </row>
    <row r="53" spans="1:30" x14ac:dyDescent="0.3">
      <c r="A53" s="200">
        <v>12</v>
      </c>
      <c r="B53" s="200" t="s">
        <v>54</v>
      </c>
      <c r="C53" s="200">
        <v>70</v>
      </c>
      <c r="D53" s="44" t="s">
        <v>66</v>
      </c>
      <c r="E53" s="79">
        <v>114305</v>
      </c>
      <c r="F53" s="46" t="s">
        <v>56</v>
      </c>
      <c r="G53" s="46">
        <v>1</v>
      </c>
      <c r="H53" s="47">
        <v>1</v>
      </c>
      <c r="I53" s="49">
        <v>1</v>
      </c>
      <c r="J53" s="49">
        <v>1</v>
      </c>
      <c r="K53" s="49">
        <v>1</v>
      </c>
      <c r="L53" s="50">
        <v>0.23151010969938521</v>
      </c>
      <c r="M53" s="50">
        <v>0.50503481333179123</v>
      </c>
      <c r="N53" s="50">
        <v>1</v>
      </c>
      <c r="O53" s="11">
        <v>1.4886351613803963E-2</v>
      </c>
      <c r="P53" s="11">
        <v>7.4953707036813075E-2</v>
      </c>
      <c r="Q53" s="11">
        <v>2.0774647497251747E-2</v>
      </c>
      <c r="R53" s="11">
        <v>3.1078126208924226E-2</v>
      </c>
      <c r="S53" s="11">
        <v>1.8821040843613718E-2</v>
      </c>
      <c r="T53" s="11">
        <v>5.3728206407037932E-2</v>
      </c>
      <c r="U53" s="11">
        <v>1.1525486623733714E-2</v>
      </c>
      <c r="V53" s="11">
        <v>3.5458609059441093E-2</v>
      </c>
      <c r="W53" s="11">
        <v>5.8134819401840079E-2</v>
      </c>
      <c r="X53" s="27">
        <v>0.11337724011831492</v>
      </c>
      <c r="Y53" s="11">
        <v>1.9378273133946782E-2</v>
      </c>
      <c r="Z53" s="11">
        <v>1.6221038882855504E-2</v>
      </c>
      <c r="AA53" s="11">
        <v>1.6740755753639418E-2</v>
      </c>
      <c r="AB53" s="11">
        <v>6.8009320249160059E-3</v>
      </c>
      <c r="AC53" s="11">
        <v>1.0201398037374009E-2</v>
      </c>
      <c r="AD53" s="13">
        <v>2.9541806882851132E-3</v>
      </c>
    </row>
    <row r="54" spans="1:30" x14ac:dyDescent="0.3">
      <c r="A54" s="201"/>
      <c r="B54" s="201"/>
      <c r="C54" s="201"/>
      <c r="D54" s="51" t="s">
        <v>37</v>
      </c>
      <c r="E54" s="80">
        <v>114202</v>
      </c>
      <c r="F54" s="53" t="s">
        <v>57</v>
      </c>
      <c r="G54" s="53">
        <v>2</v>
      </c>
      <c r="H54" s="54">
        <v>3</v>
      </c>
      <c r="I54" s="56">
        <v>3</v>
      </c>
      <c r="J54" s="56">
        <v>3</v>
      </c>
      <c r="K54" s="56">
        <v>3</v>
      </c>
      <c r="L54" s="57">
        <v>0.20910051215348929</v>
      </c>
      <c r="M54" s="57">
        <v>0.45641148277340482</v>
      </c>
      <c r="N54" s="57">
        <v>0.84702725728438932</v>
      </c>
      <c r="O54" s="14">
        <v>1.4886351613803963E-2</v>
      </c>
      <c r="P54" s="14">
        <v>7.4953707036813075E-2</v>
      </c>
      <c r="Q54" s="14">
        <v>2.0774647497251747E-2</v>
      </c>
      <c r="R54" s="14">
        <v>3.1078126208924226E-2</v>
      </c>
      <c r="S54" s="14">
        <v>1.8821040843613718E-2</v>
      </c>
      <c r="T54" s="14">
        <v>4.298256512563034E-2</v>
      </c>
      <c r="U54" s="14">
        <v>1.1525486623733714E-2</v>
      </c>
      <c r="V54" s="14">
        <v>2.8366887247552874E-2</v>
      </c>
      <c r="W54" s="14">
        <v>5.8134819401840079E-2</v>
      </c>
      <c r="X54" s="15">
        <v>9.0701792094651942E-2</v>
      </c>
      <c r="Y54" s="14">
        <v>1.9378273133946782E-2</v>
      </c>
      <c r="Z54" s="14">
        <v>8.1105194414277521E-3</v>
      </c>
      <c r="AA54" s="14">
        <v>1.6740755753639418E-2</v>
      </c>
      <c r="AB54" s="14">
        <v>6.8009320249160059E-3</v>
      </c>
      <c r="AC54" s="14">
        <v>1.0201398037374009E-2</v>
      </c>
      <c r="AD54" s="16">
        <v>2.9541806882851132E-3</v>
      </c>
    </row>
    <row r="55" spans="1:30" x14ac:dyDescent="0.3">
      <c r="A55" s="201"/>
      <c r="B55" s="201"/>
      <c r="C55" s="201"/>
      <c r="D55" s="83">
        <v>12500</v>
      </c>
      <c r="E55" s="80">
        <v>310006</v>
      </c>
      <c r="F55" s="53" t="s">
        <v>58</v>
      </c>
      <c r="G55" s="53">
        <v>3</v>
      </c>
      <c r="H55" s="54">
        <v>4</v>
      </c>
      <c r="I55" s="56">
        <v>4</v>
      </c>
      <c r="J55" s="56">
        <v>4</v>
      </c>
      <c r="K55" s="56">
        <v>4</v>
      </c>
      <c r="L55" s="57">
        <v>0.18258903036292237</v>
      </c>
      <c r="M55" s="57">
        <v>0.4001332634646616</v>
      </c>
      <c r="N55" s="57">
        <v>0.75712844351183661</v>
      </c>
      <c r="O55" s="14">
        <v>5.9545406455215853E-3</v>
      </c>
      <c r="P55" s="14">
        <v>4.4972224222087839E-2</v>
      </c>
      <c r="Q55" s="14">
        <v>1.6619717997801396E-2</v>
      </c>
      <c r="R55" s="14">
        <v>1.8646875725354537E-2</v>
      </c>
      <c r="S55" s="14">
        <v>1.8821040843613718E-2</v>
      </c>
      <c r="T55" s="14">
        <v>5.3728206407037932E-2</v>
      </c>
      <c r="U55" s="14">
        <v>7.6836577491558094E-3</v>
      </c>
      <c r="V55" s="14">
        <v>2.1275165435664656E-2</v>
      </c>
      <c r="W55" s="14">
        <v>5.8134819401840079E-2</v>
      </c>
      <c r="X55" s="20">
        <v>9.0701792094651942E-2</v>
      </c>
      <c r="Y55" s="14">
        <v>1.9378273133946782E-2</v>
      </c>
      <c r="Z55" s="14">
        <v>8.1105194414277521E-3</v>
      </c>
      <c r="AA55" s="14">
        <v>1.6740755753639418E-2</v>
      </c>
      <c r="AB55" s="14">
        <v>6.8009320249160059E-3</v>
      </c>
      <c r="AC55" s="14">
        <v>1.0201398037374009E-2</v>
      </c>
      <c r="AD55" s="16">
        <v>2.3633445506280903E-3</v>
      </c>
    </row>
    <row r="56" spans="1:30" x14ac:dyDescent="0.3">
      <c r="A56" s="201"/>
      <c r="B56" s="201"/>
      <c r="C56" s="201"/>
      <c r="D56" s="195"/>
      <c r="E56" s="76">
        <v>113568</v>
      </c>
      <c r="F56" s="53" t="s">
        <v>59</v>
      </c>
      <c r="G56" s="53">
        <v>4</v>
      </c>
      <c r="H56" s="54">
        <v>2</v>
      </c>
      <c r="I56" s="56">
        <v>2</v>
      </c>
      <c r="J56" s="56">
        <v>2</v>
      </c>
      <c r="K56" s="56">
        <v>2</v>
      </c>
      <c r="L56" s="57">
        <v>0.21290347334296844</v>
      </c>
      <c r="M56" s="57">
        <v>0.46522144478661948</v>
      </c>
      <c r="N56" s="57">
        <v>0.89536661139771256</v>
      </c>
      <c r="O56" s="14">
        <v>5.9545406455215853E-3</v>
      </c>
      <c r="P56" s="14">
        <v>7.4953707036813075E-2</v>
      </c>
      <c r="Q56" s="14">
        <v>1.6619717997801396E-2</v>
      </c>
      <c r="R56" s="14">
        <v>3.1078126208924226E-2</v>
      </c>
      <c r="S56" s="14">
        <v>1.8821040843613718E-2</v>
      </c>
      <c r="T56" s="14">
        <v>5.3728206407037932E-2</v>
      </c>
      <c r="U56" s="14">
        <v>7.6836577491558094E-3</v>
      </c>
      <c r="V56" s="14">
        <v>2.1275165435664656E-2</v>
      </c>
      <c r="W56" s="14">
        <v>5.8134819401840079E-2</v>
      </c>
      <c r="X56" s="15">
        <v>0.11337724011831492</v>
      </c>
      <c r="Y56" s="14">
        <v>1.9378273133946782E-2</v>
      </c>
      <c r="Z56" s="14">
        <v>8.1105194414277521E-3</v>
      </c>
      <c r="AA56" s="14">
        <v>1.6740755753639418E-2</v>
      </c>
      <c r="AB56" s="14">
        <v>6.8009320249160059E-3</v>
      </c>
      <c r="AC56" s="14">
        <v>1.0201398037374009E-2</v>
      </c>
      <c r="AD56" s="16">
        <v>2.3633445506280903E-3</v>
      </c>
    </row>
    <row r="57" spans="1:30" ht="15" thickBot="1" x14ac:dyDescent="0.35">
      <c r="A57" s="202"/>
      <c r="B57" s="202"/>
      <c r="C57" s="202"/>
      <c r="D57" s="196"/>
      <c r="E57" s="82">
        <v>113507</v>
      </c>
      <c r="F57" s="61" t="s">
        <v>60</v>
      </c>
      <c r="G57" s="61">
        <v>5</v>
      </c>
      <c r="H57" s="62" t="s">
        <v>42</v>
      </c>
      <c r="I57" s="64">
        <v>5</v>
      </c>
      <c r="J57" s="64">
        <v>5</v>
      </c>
      <c r="K57" s="64">
        <v>5</v>
      </c>
      <c r="L57" s="65">
        <v>0.16389687444123294</v>
      </c>
      <c r="M57" s="65">
        <v>0.36068949005699269</v>
      </c>
      <c r="N57" s="65">
        <v>0.59312695528043502</v>
      </c>
      <c r="O57" s="17">
        <v>5.9545406455215853E-3</v>
      </c>
      <c r="P57" s="17">
        <v>4.4972224222087839E-2</v>
      </c>
      <c r="Q57" s="17">
        <v>2.0774647497251747E-2</v>
      </c>
      <c r="R57" s="17">
        <v>6.2156252417848454E-3</v>
      </c>
      <c r="S57" s="17">
        <v>1.8821040843613718E-2</v>
      </c>
      <c r="T57" s="17">
        <v>5.3728206407037932E-2</v>
      </c>
      <c r="U57" s="17">
        <v>7.6836577491558094E-3</v>
      </c>
      <c r="V57" s="17">
        <v>3.5458609059441093E-2</v>
      </c>
      <c r="W57" s="17">
        <v>5.8134819401840079E-2</v>
      </c>
      <c r="X57" s="18">
        <v>4.5350896047325971E-2</v>
      </c>
      <c r="Y57" s="17">
        <v>1.9378273133946782E-2</v>
      </c>
      <c r="Z57" s="17">
        <v>8.1105194414277521E-3</v>
      </c>
      <c r="AA57" s="17">
        <v>1.6740755753639418E-2</v>
      </c>
      <c r="AB57" s="17">
        <v>6.8009320249160059E-3</v>
      </c>
      <c r="AC57" s="17">
        <v>1.0201398037374009E-2</v>
      </c>
      <c r="AD57" s="19">
        <v>2.3633445506280903E-3</v>
      </c>
    </row>
    <row r="58" spans="1:30" x14ac:dyDescent="0.3">
      <c r="A58" s="200">
        <v>13</v>
      </c>
      <c r="B58" s="200" t="s">
        <v>54</v>
      </c>
      <c r="C58" s="200">
        <v>80</v>
      </c>
      <c r="D58" s="44" t="s">
        <v>67</v>
      </c>
      <c r="E58" s="79">
        <v>114305</v>
      </c>
      <c r="F58" s="46" t="s">
        <v>56</v>
      </c>
      <c r="G58" s="46">
        <v>1</v>
      </c>
      <c r="H58" s="47">
        <v>1</v>
      </c>
      <c r="I58" s="49">
        <v>1</v>
      </c>
      <c r="J58" s="49">
        <v>1</v>
      </c>
      <c r="K58" s="66">
        <v>1</v>
      </c>
      <c r="L58" s="50">
        <v>0.23735131676010446</v>
      </c>
      <c r="M58" s="50">
        <v>0.51388234829349688</v>
      </c>
      <c r="N58" s="50">
        <v>1</v>
      </c>
      <c r="O58" s="11">
        <v>1.4886351613803963E-2</v>
      </c>
      <c r="P58" s="11">
        <v>7.4953707036813075E-2</v>
      </c>
      <c r="Q58" s="11">
        <v>2.0774647497251747E-2</v>
      </c>
      <c r="R58" s="11">
        <v>3.1078126208924226E-2</v>
      </c>
      <c r="S58" s="11">
        <v>1.8821040843613718E-2</v>
      </c>
      <c r="T58" s="11">
        <v>5.3728206407037932E-2</v>
      </c>
      <c r="U58" s="11">
        <v>1.1525486623733714E-2</v>
      </c>
      <c r="V58" s="11">
        <v>3.5458609059441093E-2</v>
      </c>
      <c r="W58" s="11">
        <v>5.8134819401840079E-2</v>
      </c>
      <c r="X58" s="27">
        <v>0.12222477508002057</v>
      </c>
      <c r="Y58" s="11">
        <v>1.9378273133946782E-2</v>
      </c>
      <c r="Z58" s="11">
        <v>1.6221038882855504E-2</v>
      </c>
      <c r="AA58" s="11">
        <v>1.6740755753639418E-2</v>
      </c>
      <c r="AB58" s="11">
        <v>6.8009320249160059E-3</v>
      </c>
      <c r="AC58" s="11">
        <v>1.0201398037374009E-2</v>
      </c>
      <c r="AD58" s="13">
        <v>2.9541806882851132E-3</v>
      </c>
    </row>
    <row r="59" spans="1:30" x14ac:dyDescent="0.3">
      <c r="A59" s="201"/>
      <c r="B59" s="201"/>
      <c r="C59" s="201"/>
      <c r="D59" s="51" t="s">
        <v>37</v>
      </c>
      <c r="E59" s="80">
        <v>114202</v>
      </c>
      <c r="F59" s="53" t="s">
        <v>57</v>
      </c>
      <c r="G59" s="53">
        <v>2</v>
      </c>
      <c r="H59" s="54">
        <v>3</v>
      </c>
      <c r="I59" s="56">
        <v>3</v>
      </c>
      <c r="J59" s="56">
        <v>3</v>
      </c>
      <c r="K59" s="55">
        <v>4</v>
      </c>
      <c r="L59" s="57">
        <v>0.19040864955918771</v>
      </c>
      <c r="M59" s="57">
        <v>0.41459960071076107</v>
      </c>
      <c r="N59" s="57">
        <v>0.63533199805866991</v>
      </c>
      <c r="O59" s="14">
        <v>1.4886351613803963E-2</v>
      </c>
      <c r="P59" s="14">
        <v>7.4953707036813075E-2</v>
      </c>
      <c r="Q59" s="14">
        <v>2.0774647497251747E-2</v>
      </c>
      <c r="R59" s="14">
        <v>3.1078126208924226E-2</v>
      </c>
      <c r="S59" s="14">
        <v>1.8821040843613718E-2</v>
      </c>
      <c r="T59" s="14">
        <v>4.298256512563034E-2</v>
      </c>
      <c r="U59" s="14">
        <v>1.1525486623733714E-2</v>
      </c>
      <c r="V59" s="14">
        <v>2.8366887247552874E-2</v>
      </c>
      <c r="W59" s="14">
        <v>5.8134819401840079E-2</v>
      </c>
      <c r="X59" s="15">
        <v>4.8889910032008224E-2</v>
      </c>
      <c r="Y59" s="14">
        <v>1.9378273133946782E-2</v>
      </c>
      <c r="Z59" s="14">
        <v>8.1105194414277521E-3</v>
      </c>
      <c r="AA59" s="14">
        <v>1.6740755753639418E-2</v>
      </c>
      <c r="AB59" s="14">
        <v>6.8009320249160059E-3</v>
      </c>
      <c r="AC59" s="14">
        <v>1.0201398037374009E-2</v>
      </c>
      <c r="AD59" s="16">
        <v>2.9541806882851132E-3</v>
      </c>
    </row>
    <row r="60" spans="1:30" x14ac:dyDescent="0.3">
      <c r="A60" s="201"/>
      <c r="B60" s="201"/>
      <c r="C60" s="201"/>
      <c r="D60" s="58">
        <v>12500</v>
      </c>
      <c r="E60" s="80">
        <v>310006</v>
      </c>
      <c r="F60" s="53" t="s">
        <v>58</v>
      </c>
      <c r="G60" s="53">
        <v>3</v>
      </c>
      <c r="H60" s="54">
        <v>4</v>
      </c>
      <c r="I60" s="56">
        <v>4</v>
      </c>
      <c r="J60" s="56">
        <v>4</v>
      </c>
      <c r="K60" s="55">
        <v>3</v>
      </c>
      <c r="L60" s="57">
        <v>0.18726199601149776</v>
      </c>
      <c r="M60" s="57">
        <v>0.40721129143402612</v>
      </c>
      <c r="N60" s="57">
        <v>0.75952945060459665</v>
      </c>
      <c r="O60" s="14">
        <v>5.9545406455215853E-3</v>
      </c>
      <c r="P60" s="14">
        <v>4.4972224222087839E-2</v>
      </c>
      <c r="Q60" s="14">
        <v>1.6619717997801396E-2</v>
      </c>
      <c r="R60" s="14">
        <v>1.8646875725354537E-2</v>
      </c>
      <c r="S60" s="14">
        <v>1.8821040843613718E-2</v>
      </c>
      <c r="T60" s="14">
        <v>5.3728206407037932E-2</v>
      </c>
      <c r="U60" s="14">
        <v>7.6836577491558094E-3</v>
      </c>
      <c r="V60" s="14">
        <v>2.1275165435664656E-2</v>
      </c>
      <c r="W60" s="14">
        <v>5.8134819401840079E-2</v>
      </c>
      <c r="X60" s="20">
        <v>9.7779820064016448E-2</v>
      </c>
      <c r="Y60" s="14">
        <v>1.9378273133946782E-2</v>
      </c>
      <c r="Z60" s="14">
        <v>8.1105194414277521E-3</v>
      </c>
      <c r="AA60" s="14">
        <v>1.6740755753639418E-2</v>
      </c>
      <c r="AB60" s="14">
        <v>6.8009320249160059E-3</v>
      </c>
      <c r="AC60" s="14">
        <v>1.0201398037374009E-2</v>
      </c>
      <c r="AD60" s="16">
        <v>2.3633445506280903E-3</v>
      </c>
    </row>
    <row r="61" spans="1:30" x14ac:dyDescent="0.3">
      <c r="A61" s="201"/>
      <c r="B61" s="201"/>
      <c r="C61" s="201"/>
      <c r="D61" s="195"/>
      <c r="E61" s="76">
        <v>113568</v>
      </c>
      <c r="F61" s="53" t="s">
        <v>59</v>
      </c>
      <c r="G61" s="53">
        <v>4</v>
      </c>
      <c r="H61" s="54">
        <v>2</v>
      </c>
      <c r="I61" s="56">
        <v>2</v>
      </c>
      <c r="J61" s="56">
        <v>2</v>
      </c>
      <c r="K61" s="59">
        <v>2</v>
      </c>
      <c r="L61" s="57">
        <v>0.21874468040368769</v>
      </c>
      <c r="M61" s="57">
        <v>0.47406897974832513</v>
      </c>
      <c r="N61" s="57">
        <v>0.89871003322843868</v>
      </c>
      <c r="O61" s="14">
        <v>5.9545406455215853E-3</v>
      </c>
      <c r="P61" s="14">
        <v>7.4953707036813075E-2</v>
      </c>
      <c r="Q61" s="14">
        <v>1.6619717997801396E-2</v>
      </c>
      <c r="R61" s="14">
        <v>3.1078126208924226E-2</v>
      </c>
      <c r="S61" s="14">
        <v>1.8821040843613718E-2</v>
      </c>
      <c r="T61" s="14">
        <v>5.3728206407037932E-2</v>
      </c>
      <c r="U61" s="14">
        <v>7.6836577491558094E-3</v>
      </c>
      <c r="V61" s="14">
        <v>2.1275165435664656E-2</v>
      </c>
      <c r="W61" s="14">
        <v>5.8134819401840079E-2</v>
      </c>
      <c r="X61" s="15">
        <v>0.12222477508002057</v>
      </c>
      <c r="Y61" s="14">
        <v>1.9378273133946782E-2</v>
      </c>
      <c r="Z61" s="14">
        <v>8.1105194414277521E-3</v>
      </c>
      <c r="AA61" s="14">
        <v>1.6740755753639418E-2</v>
      </c>
      <c r="AB61" s="14">
        <v>6.8009320249160059E-3</v>
      </c>
      <c r="AC61" s="14">
        <v>1.0201398037374009E-2</v>
      </c>
      <c r="AD61" s="16">
        <v>2.3633445506280903E-3</v>
      </c>
    </row>
    <row r="62" spans="1:30" ht="15" thickBot="1" x14ac:dyDescent="0.35">
      <c r="A62" s="202"/>
      <c r="B62" s="202"/>
      <c r="C62" s="202"/>
      <c r="D62" s="196"/>
      <c r="E62" s="82">
        <v>113507</v>
      </c>
      <c r="F62" s="61" t="s">
        <v>60</v>
      </c>
      <c r="G62" s="61">
        <v>5</v>
      </c>
      <c r="H62" s="62" t="s">
        <v>42</v>
      </c>
      <c r="I62" s="64">
        <v>5</v>
      </c>
      <c r="J62" s="64">
        <v>5</v>
      </c>
      <c r="K62" s="63">
        <v>5</v>
      </c>
      <c r="L62" s="65">
        <v>0.16623335726552063</v>
      </c>
      <c r="M62" s="65">
        <v>0.36422850404167495</v>
      </c>
      <c r="N62" s="65">
        <v>0.58248335391775763</v>
      </c>
      <c r="O62" s="17">
        <v>5.9545406455215853E-3</v>
      </c>
      <c r="P62" s="17">
        <v>4.4972224222087839E-2</v>
      </c>
      <c r="Q62" s="17">
        <v>2.0774647497251747E-2</v>
      </c>
      <c r="R62" s="17">
        <v>6.2156252417848454E-3</v>
      </c>
      <c r="S62" s="17">
        <v>1.8821040843613718E-2</v>
      </c>
      <c r="T62" s="17">
        <v>5.3728206407037932E-2</v>
      </c>
      <c r="U62" s="17">
        <v>7.6836577491558094E-3</v>
      </c>
      <c r="V62" s="17">
        <v>3.5458609059441093E-2</v>
      </c>
      <c r="W62" s="17">
        <v>5.8134819401840079E-2</v>
      </c>
      <c r="X62" s="28">
        <v>4.8889910032008224E-2</v>
      </c>
      <c r="Y62" s="17">
        <v>1.9378273133946782E-2</v>
      </c>
      <c r="Z62" s="17">
        <v>8.1105194414277521E-3</v>
      </c>
      <c r="AA62" s="17">
        <v>1.6740755753639418E-2</v>
      </c>
      <c r="AB62" s="17">
        <v>6.8009320249160059E-3</v>
      </c>
      <c r="AC62" s="17">
        <v>1.0201398037374009E-2</v>
      </c>
      <c r="AD62" s="19">
        <v>2.3633445506280903E-3</v>
      </c>
    </row>
    <row r="63" spans="1:30" x14ac:dyDescent="0.3">
      <c r="A63" s="200">
        <v>14</v>
      </c>
      <c r="B63" s="200" t="s">
        <v>54</v>
      </c>
      <c r="C63" s="200">
        <v>90</v>
      </c>
      <c r="D63" s="44" t="s">
        <v>68</v>
      </c>
      <c r="E63" s="79">
        <v>114305</v>
      </c>
      <c r="F63" s="46" t="s">
        <v>56</v>
      </c>
      <c r="G63" s="46">
        <v>1</v>
      </c>
      <c r="H63" s="47">
        <v>1</v>
      </c>
      <c r="I63" s="49">
        <v>1</v>
      </c>
      <c r="J63" s="49">
        <v>1</v>
      </c>
      <c r="K63" s="66">
        <v>1</v>
      </c>
      <c r="L63" s="50">
        <v>0.24078732091346872</v>
      </c>
      <c r="M63" s="50">
        <v>0.52010863698955168</v>
      </c>
      <c r="N63" s="50">
        <v>1</v>
      </c>
      <c r="O63" s="11">
        <v>1.4886351613803963E-2</v>
      </c>
      <c r="P63" s="11">
        <v>7.4953707036813075E-2</v>
      </c>
      <c r="Q63" s="11">
        <v>2.0774647497251747E-2</v>
      </c>
      <c r="R63" s="11">
        <v>3.1078126208924226E-2</v>
      </c>
      <c r="S63" s="11">
        <v>1.8821040843613718E-2</v>
      </c>
      <c r="T63" s="11">
        <v>5.3728206407037932E-2</v>
      </c>
      <c r="U63" s="11">
        <v>1.1525486623733714E-2</v>
      </c>
      <c r="V63" s="11">
        <v>3.5458609059441093E-2</v>
      </c>
      <c r="W63" s="11">
        <v>5.8134819401840079E-2</v>
      </c>
      <c r="X63" s="27">
        <v>0.12845106377607529</v>
      </c>
      <c r="Y63" s="11">
        <v>1.9378273133946782E-2</v>
      </c>
      <c r="Z63" s="11">
        <v>1.6221038882855504E-2</v>
      </c>
      <c r="AA63" s="11">
        <v>1.6740755753639418E-2</v>
      </c>
      <c r="AB63" s="11">
        <v>6.8009320249160059E-3</v>
      </c>
      <c r="AC63" s="11">
        <v>1.0201398037374009E-2</v>
      </c>
      <c r="AD63" s="13">
        <v>2.9541806882851132E-3</v>
      </c>
    </row>
    <row r="64" spans="1:30" x14ac:dyDescent="0.3">
      <c r="A64" s="201"/>
      <c r="B64" s="201"/>
      <c r="C64" s="201"/>
      <c r="D64" s="51" t="s">
        <v>37</v>
      </c>
      <c r="E64" s="80">
        <v>114202</v>
      </c>
      <c r="F64" s="53" t="s">
        <v>57</v>
      </c>
      <c r="G64" s="53">
        <v>2</v>
      </c>
      <c r="H64" s="54">
        <v>3</v>
      </c>
      <c r="I64" s="56">
        <v>3</v>
      </c>
      <c r="J64" s="56">
        <v>3</v>
      </c>
      <c r="K64" s="55">
        <v>4</v>
      </c>
      <c r="L64" s="57">
        <v>0.19178305122053341</v>
      </c>
      <c r="M64" s="57">
        <v>0.41709011618918296</v>
      </c>
      <c r="N64" s="57">
        <v>0.62591000535399555</v>
      </c>
      <c r="O64" s="14">
        <v>1.4886351613803963E-2</v>
      </c>
      <c r="P64" s="14">
        <v>7.4953707036813075E-2</v>
      </c>
      <c r="Q64" s="14">
        <v>2.0774647497251747E-2</v>
      </c>
      <c r="R64" s="14">
        <v>3.1078126208924226E-2</v>
      </c>
      <c r="S64" s="14">
        <v>1.8821040843613718E-2</v>
      </c>
      <c r="T64" s="14">
        <v>4.298256512563034E-2</v>
      </c>
      <c r="U64" s="14">
        <v>1.1525486623733714E-2</v>
      </c>
      <c r="V64" s="14">
        <v>2.8366887247552874E-2</v>
      </c>
      <c r="W64" s="14">
        <v>5.8134819401840079E-2</v>
      </c>
      <c r="X64" s="15">
        <v>5.1380425510430122E-2</v>
      </c>
      <c r="Y64" s="14">
        <v>1.9378273133946782E-2</v>
      </c>
      <c r="Z64" s="14">
        <v>8.1105194414277521E-3</v>
      </c>
      <c r="AA64" s="14">
        <v>1.6740755753639418E-2</v>
      </c>
      <c r="AB64" s="14">
        <v>6.8009320249160059E-3</v>
      </c>
      <c r="AC64" s="14">
        <v>1.0201398037374009E-2</v>
      </c>
      <c r="AD64" s="16">
        <v>2.9541806882851132E-3</v>
      </c>
    </row>
    <row r="65" spans="1:30" x14ac:dyDescent="0.3">
      <c r="A65" s="201"/>
      <c r="B65" s="201"/>
      <c r="C65" s="201"/>
      <c r="D65" s="58">
        <v>12500</v>
      </c>
      <c r="E65" s="80">
        <v>310006</v>
      </c>
      <c r="F65" s="53" t="s">
        <v>58</v>
      </c>
      <c r="G65" s="53">
        <v>3</v>
      </c>
      <c r="H65" s="54">
        <v>4</v>
      </c>
      <c r="I65" s="56">
        <v>4</v>
      </c>
      <c r="J65" s="56">
        <v>4</v>
      </c>
      <c r="K65" s="55">
        <v>3</v>
      </c>
      <c r="L65" s="57">
        <v>0.17764118438207785</v>
      </c>
      <c r="M65" s="57">
        <v>0.38650210963565484</v>
      </c>
      <c r="N65" s="57">
        <v>0.66896861550735165</v>
      </c>
      <c r="O65" s="14">
        <v>5.9545406455215853E-3</v>
      </c>
      <c r="P65" s="14">
        <v>4.4972224222087839E-2</v>
      </c>
      <c r="Q65" s="14">
        <v>1.6619717997801396E-2</v>
      </c>
      <c r="R65" s="14">
        <v>1.8646875725354537E-2</v>
      </c>
      <c r="S65" s="14">
        <v>1.8821040843613718E-2</v>
      </c>
      <c r="T65" s="14">
        <v>5.3728206407037932E-2</v>
      </c>
      <c r="U65" s="14">
        <v>7.6836577491558094E-3</v>
      </c>
      <c r="V65" s="14">
        <v>2.1275165435664656E-2</v>
      </c>
      <c r="W65" s="14">
        <v>5.8134819401840079E-2</v>
      </c>
      <c r="X65" s="15">
        <v>7.7070638265645183E-2</v>
      </c>
      <c r="Y65" s="14">
        <v>1.9378273133946782E-2</v>
      </c>
      <c r="Z65" s="14">
        <v>8.1105194414277521E-3</v>
      </c>
      <c r="AA65" s="14">
        <v>1.6740755753639418E-2</v>
      </c>
      <c r="AB65" s="14">
        <v>6.8009320249160059E-3</v>
      </c>
      <c r="AC65" s="14">
        <v>1.0201398037374009E-2</v>
      </c>
      <c r="AD65" s="16">
        <v>2.3633445506280903E-3</v>
      </c>
    </row>
    <row r="66" spans="1:30" x14ac:dyDescent="0.3">
      <c r="A66" s="201"/>
      <c r="B66" s="201"/>
      <c r="C66" s="201"/>
      <c r="D66" s="195"/>
      <c r="E66" s="76">
        <v>113568</v>
      </c>
      <c r="F66" s="53" t="s">
        <v>59</v>
      </c>
      <c r="G66" s="53">
        <v>4</v>
      </c>
      <c r="H66" s="54">
        <v>2</v>
      </c>
      <c r="I66" s="56">
        <v>2</v>
      </c>
      <c r="J66" s="56">
        <v>2</v>
      </c>
      <c r="K66" s="59">
        <v>2</v>
      </c>
      <c r="L66" s="57">
        <v>0.22218068455705192</v>
      </c>
      <c r="M66" s="57">
        <v>0.48029526844437986</v>
      </c>
      <c r="N66" s="57">
        <v>0.90100674703006889</v>
      </c>
      <c r="O66" s="14">
        <v>5.9545406455215853E-3</v>
      </c>
      <c r="P66" s="14">
        <v>7.4953707036813075E-2</v>
      </c>
      <c r="Q66" s="14">
        <v>1.6619717997801396E-2</v>
      </c>
      <c r="R66" s="14">
        <v>3.1078126208924226E-2</v>
      </c>
      <c r="S66" s="14">
        <v>1.8821040843613718E-2</v>
      </c>
      <c r="T66" s="14">
        <v>5.3728206407037932E-2</v>
      </c>
      <c r="U66" s="14">
        <v>7.6836577491558094E-3</v>
      </c>
      <c r="V66" s="14">
        <v>2.1275165435664656E-2</v>
      </c>
      <c r="W66" s="14">
        <v>5.8134819401840079E-2</v>
      </c>
      <c r="X66" s="15">
        <v>0.12845106377607529</v>
      </c>
      <c r="Y66" s="14">
        <v>1.9378273133946782E-2</v>
      </c>
      <c r="Z66" s="14">
        <v>8.1105194414277521E-3</v>
      </c>
      <c r="AA66" s="14">
        <v>1.6740755753639418E-2</v>
      </c>
      <c r="AB66" s="14">
        <v>6.8009320249160059E-3</v>
      </c>
      <c r="AC66" s="14">
        <v>1.0201398037374009E-2</v>
      </c>
      <c r="AD66" s="16">
        <v>2.3633445506280903E-3</v>
      </c>
    </row>
    <row r="67" spans="1:30" ht="15" thickBot="1" x14ac:dyDescent="0.35">
      <c r="A67" s="202"/>
      <c r="B67" s="202"/>
      <c r="C67" s="202"/>
      <c r="D67" s="196"/>
      <c r="E67" s="82">
        <v>113507</v>
      </c>
      <c r="F67" s="61" t="s">
        <v>60</v>
      </c>
      <c r="G67" s="61">
        <v>5</v>
      </c>
      <c r="H67" s="62" t="s">
        <v>42</v>
      </c>
      <c r="I67" s="64">
        <v>5</v>
      </c>
      <c r="J67" s="64">
        <v>5</v>
      </c>
      <c r="K67" s="63">
        <v>5</v>
      </c>
      <c r="L67" s="65">
        <v>0.16760775892686633</v>
      </c>
      <c r="M67" s="65">
        <v>0.36671901952009689</v>
      </c>
      <c r="N67" s="65">
        <v>0.57534071939728437</v>
      </c>
      <c r="O67" s="17">
        <v>5.9545406455215853E-3</v>
      </c>
      <c r="P67" s="17">
        <v>4.4972224222087839E-2</v>
      </c>
      <c r="Q67" s="17">
        <v>2.0774647497251747E-2</v>
      </c>
      <c r="R67" s="17">
        <v>6.2156252417848454E-3</v>
      </c>
      <c r="S67" s="17">
        <v>1.8821040843613718E-2</v>
      </c>
      <c r="T67" s="17">
        <v>5.3728206407037932E-2</v>
      </c>
      <c r="U67" s="17">
        <v>7.6836577491558094E-3</v>
      </c>
      <c r="V67" s="17">
        <v>3.5458609059441093E-2</v>
      </c>
      <c r="W67" s="17">
        <v>5.8134819401840079E-2</v>
      </c>
      <c r="X67" s="18">
        <v>5.1380425510430122E-2</v>
      </c>
      <c r="Y67" s="17">
        <v>1.9378273133946782E-2</v>
      </c>
      <c r="Z67" s="17">
        <v>8.1105194414277521E-3</v>
      </c>
      <c r="AA67" s="17">
        <v>1.6740755753639418E-2</v>
      </c>
      <c r="AB67" s="17">
        <v>6.8009320249160059E-3</v>
      </c>
      <c r="AC67" s="17">
        <v>1.0201398037374009E-2</v>
      </c>
      <c r="AD67" s="19">
        <v>2.3633445506280903E-3</v>
      </c>
    </row>
    <row r="68" spans="1:30" x14ac:dyDescent="0.3">
      <c r="A68" s="200">
        <v>15</v>
      </c>
      <c r="B68" s="200" t="s">
        <v>54</v>
      </c>
      <c r="C68" s="200">
        <v>100</v>
      </c>
      <c r="D68" s="44" t="s">
        <v>69</v>
      </c>
      <c r="E68" s="79">
        <v>114305</v>
      </c>
      <c r="F68" s="46" t="s">
        <v>56</v>
      </c>
      <c r="G68" s="46">
        <v>1</v>
      </c>
      <c r="H68" s="47">
        <v>1</v>
      </c>
      <c r="I68" s="49">
        <v>1</v>
      </c>
      <c r="J68" s="49">
        <v>1</v>
      </c>
      <c r="K68" s="66">
        <v>1</v>
      </c>
      <c r="L68" s="50">
        <v>0.24078732091346872</v>
      </c>
      <c r="M68" s="50">
        <v>0.52010863698955168</v>
      </c>
      <c r="N68" s="50">
        <v>1</v>
      </c>
      <c r="O68" s="11">
        <v>1.4886351613803963E-2</v>
      </c>
      <c r="P68" s="11">
        <v>7.4953707036813075E-2</v>
      </c>
      <c r="Q68" s="11">
        <v>2.0774647497251747E-2</v>
      </c>
      <c r="R68" s="11">
        <v>3.1078126208924226E-2</v>
      </c>
      <c r="S68" s="11">
        <v>1.8821040843613718E-2</v>
      </c>
      <c r="T68" s="11">
        <v>5.3728206407037932E-2</v>
      </c>
      <c r="U68" s="11">
        <v>1.1525486623733714E-2</v>
      </c>
      <c r="V68" s="11">
        <v>3.5458609059441093E-2</v>
      </c>
      <c r="W68" s="11">
        <v>5.8134819401840079E-2</v>
      </c>
      <c r="X68" s="27">
        <v>0.12845106377607529</v>
      </c>
      <c r="Y68" s="11">
        <v>1.9378273133946782E-2</v>
      </c>
      <c r="Z68" s="11">
        <v>1.6221038882855504E-2</v>
      </c>
      <c r="AA68" s="11">
        <v>1.6740755753639418E-2</v>
      </c>
      <c r="AB68" s="11">
        <v>6.8009320249160059E-3</v>
      </c>
      <c r="AC68" s="11">
        <v>1.0201398037374009E-2</v>
      </c>
      <c r="AD68" s="13">
        <v>2.9541806882851132E-3</v>
      </c>
    </row>
    <row r="69" spans="1:30" x14ac:dyDescent="0.3">
      <c r="A69" s="201"/>
      <c r="B69" s="201"/>
      <c r="C69" s="201"/>
      <c r="D69" s="51" t="s">
        <v>37</v>
      </c>
      <c r="E69" s="80">
        <v>114202</v>
      </c>
      <c r="F69" s="53" t="s">
        <v>57</v>
      </c>
      <c r="G69" s="53">
        <v>2</v>
      </c>
      <c r="H69" s="54">
        <v>3</v>
      </c>
      <c r="I69" s="56">
        <v>3</v>
      </c>
      <c r="J69" s="56">
        <v>3</v>
      </c>
      <c r="K69" s="55">
        <v>4</v>
      </c>
      <c r="L69" s="57">
        <v>0.19178305122053341</v>
      </c>
      <c r="M69" s="57">
        <v>0.41709011618918296</v>
      </c>
      <c r="N69" s="57">
        <v>0.62591000535399555</v>
      </c>
      <c r="O69" s="14">
        <v>1.4886351613803963E-2</v>
      </c>
      <c r="P69" s="14">
        <v>7.4953707036813075E-2</v>
      </c>
      <c r="Q69" s="14">
        <v>2.0774647497251747E-2</v>
      </c>
      <c r="R69" s="14">
        <v>3.1078126208924226E-2</v>
      </c>
      <c r="S69" s="14">
        <v>1.8821040843613718E-2</v>
      </c>
      <c r="T69" s="14">
        <v>4.298256512563034E-2</v>
      </c>
      <c r="U69" s="14">
        <v>1.1525486623733714E-2</v>
      </c>
      <c r="V69" s="14">
        <v>2.8366887247552874E-2</v>
      </c>
      <c r="W69" s="14">
        <v>5.8134819401840079E-2</v>
      </c>
      <c r="X69" s="15">
        <v>5.1380425510430122E-2</v>
      </c>
      <c r="Y69" s="14">
        <v>1.9378273133946782E-2</v>
      </c>
      <c r="Z69" s="14">
        <v>8.1105194414277521E-3</v>
      </c>
      <c r="AA69" s="14">
        <v>1.6740755753639418E-2</v>
      </c>
      <c r="AB69" s="14">
        <v>6.8009320249160059E-3</v>
      </c>
      <c r="AC69" s="14">
        <v>1.0201398037374009E-2</v>
      </c>
      <c r="AD69" s="16">
        <v>2.9541806882851132E-3</v>
      </c>
    </row>
    <row r="70" spans="1:30" x14ac:dyDescent="0.3">
      <c r="A70" s="201"/>
      <c r="B70" s="201"/>
      <c r="C70" s="201"/>
      <c r="D70" s="58">
        <v>13500</v>
      </c>
      <c r="E70" s="80">
        <v>310006</v>
      </c>
      <c r="F70" s="53" t="s">
        <v>58</v>
      </c>
      <c r="G70" s="53">
        <v>3</v>
      </c>
      <c r="H70" s="54">
        <v>4</v>
      </c>
      <c r="I70" s="56">
        <v>4</v>
      </c>
      <c r="J70" s="56">
        <v>4</v>
      </c>
      <c r="K70" s="55">
        <v>3</v>
      </c>
      <c r="L70" s="57">
        <v>0.17764118438207785</v>
      </c>
      <c r="M70" s="57">
        <v>0.38650210963565484</v>
      </c>
      <c r="N70" s="57">
        <v>0.66896861550735165</v>
      </c>
      <c r="O70" s="14">
        <v>5.9545406455215853E-3</v>
      </c>
      <c r="P70" s="14">
        <v>4.4972224222087839E-2</v>
      </c>
      <c r="Q70" s="14">
        <v>1.6619717997801396E-2</v>
      </c>
      <c r="R70" s="14">
        <v>1.8646875725354537E-2</v>
      </c>
      <c r="S70" s="14">
        <v>1.8821040843613718E-2</v>
      </c>
      <c r="T70" s="14">
        <v>5.3728206407037932E-2</v>
      </c>
      <c r="U70" s="14">
        <v>7.6836577491558094E-3</v>
      </c>
      <c r="V70" s="14">
        <v>2.1275165435664656E-2</v>
      </c>
      <c r="W70" s="14">
        <v>5.8134819401840079E-2</v>
      </c>
      <c r="X70" s="15">
        <v>7.7070638265645183E-2</v>
      </c>
      <c r="Y70" s="14">
        <v>1.9378273133946782E-2</v>
      </c>
      <c r="Z70" s="14">
        <v>8.1105194414277521E-3</v>
      </c>
      <c r="AA70" s="14">
        <v>1.6740755753639418E-2</v>
      </c>
      <c r="AB70" s="14">
        <v>6.8009320249160059E-3</v>
      </c>
      <c r="AC70" s="14">
        <v>1.0201398037374009E-2</v>
      </c>
      <c r="AD70" s="16">
        <v>2.3633445506280903E-3</v>
      </c>
    </row>
    <row r="71" spans="1:30" x14ac:dyDescent="0.3">
      <c r="A71" s="201"/>
      <c r="B71" s="201"/>
      <c r="C71" s="201"/>
      <c r="D71" s="195"/>
      <c r="E71" s="76">
        <v>113568</v>
      </c>
      <c r="F71" s="53" t="s">
        <v>59</v>
      </c>
      <c r="G71" s="53">
        <v>4</v>
      </c>
      <c r="H71" s="54">
        <v>2</v>
      </c>
      <c r="I71" s="56">
        <v>2</v>
      </c>
      <c r="J71" s="56">
        <v>2</v>
      </c>
      <c r="K71" s="59">
        <v>2</v>
      </c>
      <c r="L71" s="57">
        <v>0.22218068455705192</v>
      </c>
      <c r="M71" s="57">
        <v>0.48029526844437986</v>
      </c>
      <c r="N71" s="57">
        <v>0.90100674703006889</v>
      </c>
      <c r="O71" s="14">
        <v>5.9545406455215853E-3</v>
      </c>
      <c r="P71" s="14">
        <v>7.4953707036813075E-2</v>
      </c>
      <c r="Q71" s="14">
        <v>1.6619717997801396E-2</v>
      </c>
      <c r="R71" s="14">
        <v>3.1078126208924226E-2</v>
      </c>
      <c r="S71" s="14">
        <v>1.8821040843613718E-2</v>
      </c>
      <c r="T71" s="14">
        <v>5.3728206407037932E-2</v>
      </c>
      <c r="U71" s="14">
        <v>7.6836577491558094E-3</v>
      </c>
      <c r="V71" s="14">
        <v>2.1275165435664656E-2</v>
      </c>
      <c r="W71" s="14">
        <v>5.8134819401840079E-2</v>
      </c>
      <c r="X71" s="15">
        <v>0.12845106377607529</v>
      </c>
      <c r="Y71" s="14">
        <v>1.9378273133946782E-2</v>
      </c>
      <c r="Z71" s="14">
        <v>8.1105194414277521E-3</v>
      </c>
      <c r="AA71" s="14">
        <v>1.6740755753639418E-2</v>
      </c>
      <c r="AB71" s="14">
        <v>6.8009320249160059E-3</v>
      </c>
      <c r="AC71" s="14">
        <v>1.0201398037374009E-2</v>
      </c>
      <c r="AD71" s="16">
        <v>2.3633445506280903E-3</v>
      </c>
    </row>
    <row r="72" spans="1:30" ht="15" thickBot="1" x14ac:dyDescent="0.35">
      <c r="A72" s="202"/>
      <c r="B72" s="202"/>
      <c r="C72" s="202"/>
      <c r="D72" s="196"/>
      <c r="E72" s="82">
        <v>113507</v>
      </c>
      <c r="F72" s="61" t="s">
        <v>60</v>
      </c>
      <c r="G72" s="61">
        <v>5</v>
      </c>
      <c r="H72" s="62" t="s">
        <v>42</v>
      </c>
      <c r="I72" s="64">
        <v>5</v>
      </c>
      <c r="J72" s="64">
        <v>5</v>
      </c>
      <c r="K72" s="63">
        <v>5</v>
      </c>
      <c r="L72" s="65">
        <v>0.16760775892686633</v>
      </c>
      <c r="M72" s="65">
        <v>0.36671901952009689</v>
      </c>
      <c r="N72" s="65">
        <v>0.57534071939728437</v>
      </c>
      <c r="O72" s="17">
        <v>5.9545406455215853E-3</v>
      </c>
      <c r="P72" s="17">
        <v>4.4972224222087839E-2</v>
      </c>
      <c r="Q72" s="17">
        <v>2.0774647497251747E-2</v>
      </c>
      <c r="R72" s="17">
        <v>6.2156252417848454E-3</v>
      </c>
      <c r="S72" s="17">
        <v>1.8821040843613718E-2</v>
      </c>
      <c r="T72" s="17">
        <v>5.3728206407037932E-2</v>
      </c>
      <c r="U72" s="17">
        <v>7.6836577491558094E-3</v>
      </c>
      <c r="V72" s="17">
        <v>3.5458609059441093E-2</v>
      </c>
      <c r="W72" s="17">
        <v>5.8134819401840079E-2</v>
      </c>
      <c r="X72" s="18">
        <v>5.1380425510430122E-2</v>
      </c>
      <c r="Y72" s="17">
        <v>1.9378273133946782E-2</v>
      </c>
      <c r="Z72" s="17">
        <v>8.1105194414277521E-3</v>
      </c>
      <c r="AA72" s="17">
        <v>1.6740755753639418E-2</v>
      </c>
      <c r="AB72" s="17">
        <v>6.8009320249160059E-3</v>
      </c>
      <c r="AC72" s="17">
        <v>1.0201398037374009E-2</v>
      </c>
      <c r="AD72" s="19">
        <v>2.3633445506280903E-3</v>
      </c>
    </row>
    <row r="73" spans="1:30" x14ac:dyDescent="0.3">
      <c r="A73" s="200">
        <v>16</v>
      </c>
      <c r="B73" s="200" t="s">
        <v>54</v>
      </c>
      <c r="C73" s="200">
        <v>110</v>
      </c>
      <c r="D73" s="44" t="s">
        <v>70</v>
      </c>
      <c r="E73" s="79">
        <v>114305</v>
      </c>
      <c r="F73" s="46" t="s">
        <v>56</v>
      </c>
      <c r="G73" s="46">
        <v>1</v>
      </c>
      <c r="H73" s="47">
        <v>1</v>
      </c>
      <c r="I73" s="49">
        <v>1</v>
      </c>
      <c r="J73" s="49">
        <v>1</v>
      </c>
      <c r="K73" s="66">
        <v>1</v>
      </c>
      <c r="L73" s="50">
        <v>0.23427699725446274</v>
      </c>
      <c r="M73" s="50">
        <v>0.50995125824821619</v>
      </c>
      <c r="N73" s="50">
        <v>1</v>
      </c>
      <c r="O73" s="11">
        <v>1.4886351613803963E-2</v>
      </c>
      <c r="P73" s="11">
        <v>7.4953707036813075E-2</v>
      </c>
      <c r="Q73" s="11">
        <v>2.0774647497251747E-2</v>
      </c>
      <c r="R73" s="11">
        <v>3.1078126208924226E-2</v>
      </c>
      <c r="S73" s="11">
        <v>1.8821040843613718E-2</v>
      </c>
      <c r="T73" s="11">
        <v>5.3728206407037932E-2</v>
      </c>
      <c r="U73" s="11">
        <v>1.1525486623733714E-2</v>
      </c>
      <c r="V73" s="11">
        <v>3.5458609059441093E-2</v>
      </c>
      <c r="W73" s="11">
        <v>5.8134819401840079E-2</v>
      </c>
      <c r="X73" s="27">
        <v>0.11829368503473979</v>
      </c>
      <c r="Y73" s="11">
        <v>1.9378273133946782E-2</v>
      </c>
      <c r="Z73" s="11">
        <v>1.6221038882855504E-2</v>
      </c>
      <c r="AA73" s="11">
        <v>1.6740755753639418E-2</v>
      </c>
      <c r="AB73" s="11">
        <v>6.8009320249160059E-3</v>
      </c>
      <c r="AC73" s="11">
        <v>1.0201398037374009E-2</v>
      </c>
      <c r="AD73" s="13">
        <v>2.9541806882851132E-3</v>
      </c>
    </row>
    <row r="74" spans="1:30" x14ac:dyDescent="0.3">
      <c r="A74" s="201"/>
      <c r="B74" s="201"/>
      <c r="C74" s="201"/>
      <c r="D74" s="51" t="s">
        <v>37</v>
      </c>
      <c r="E74" s="80">
        <v>114202</v>
      </c>
      <c r="F74" s="53" t="s">
        <v>57</v>
      </c>
      <c r="G74" s="53">
        <v>2</v>
      </c>
      <c r="H74" s="54">
        <v>3</v>
      </c>
      <c r="I74" s="56">
        <v>3</v>
      </c>
      <c r="J74" s="56">
        <v>3</v>
      </c>
      <c r="K74" s="55">
        <v>4</v>
      </c>
      <c r="L74" s="57">
        <v>0.18917892175693102</v>
      </c>
      <c r="M74" s="57">
        <v>0.41302716469264877</v>
      </c>
      <c r="N74" s="57">
        <v>0.6415267709162259</v>
      </c>
      <c r="O74" s="14">
        <v>1.4886351613803963E-2</v>
      </c>
      <c r="P74" s="14">
        <v>7.4953707036813075E-2</v>
      </c>
      <c r="Q74" s="14">
        <v>2.0774647497251747E-2</v>
      </c>
      <c r="R74" s="14">
        <v>3.1078126208924226E-2</v>
      </c>
      <c r="S74" s="14">
        <v>1.8821040843613718E-2</v>
      </c>
      <c r="T74" s="14">
        <v>4.298256512563034E-2</v>
      </c>
      <c r="U74" s="14">
        <v>1.1525486623733714E-2</v>
      </c>
      <c r="V74" s="14">
        <v>2.8366887247552874E-2</v>
      </c>
      <c r="W74" s="14">
        <v>5.8134819401840079E-2</v>
      </c>
      <c r="X74" s="15">
        <v>4.7317474013895917E-2</v>
      </c>
      <c r="Y74" s="14">
        <v>1.9378273133946782E-2</v>
      </c>
      <c r="Z74" s="14">
        <v>8.1105194414277521E-3</v>
      </c>
      <c r="AA74" s="14">
        <v>1.6740755753639418E-2</v>
      </c>
      <c r="AB74" s="14">
        <v>6.8009320249160059E-3</v>
      </c>
      <c r="AC74" s="14">
        <v>1.0201398037374009E-2</v>
      </c>
      <c r="AD74" s="16">
        <v>2.9541806882851132E-3</v>
      </c>
    </row>
    <row r="75" spans="1:30" x14ac:dyDescent="0.3">
      <c r="A75" s="201"/>
      <c r="B75" s="201"/>
      <c r="C75" s="201"/>
      <c r="D75" s="58">
        <v>14000</v>
      </c>
      <c r="E75" s="80">
        <v>310006</v>
      </c>
      <c r="F75" s="53" t="s">
        <v>58</v>
      </c>
      <c r="G75" s="53">
        <v>3</v>
      </c>
      <c r="H75" s="54">
        <v>4</v>
      </c>
      <c r="I75" s="56">
        <v>4</v>
      </c>
      <c r="J75" s="56">
        <v>4</v>
      </c>
      <c r="K75" s="55">
        <v>3</v>
      </c>
      <c r="L75" s="57">
        <v>0.18480254040698441</v>
      </c>
      <c r="M75" s="57">
        <v>0.40406641939780147</v>
      </c>
      <c r="N75" s="57">
        <v>0.75847504848213609</v>
      </c>
      <c r="O75" s="14">
        <v>5.9545406455215853E-3</v>
      </c>
      <c r="P75" s="14">
        <v>4.4972224222087839E-2</v>
      </c>
      <c r="Q75" s="14">
        <v>1.6619717997801396E-2</v>
      </c>
      <c r="R75" s="14">
        <v>1.8646875725354537E-2</v>
      </c>
      <c r="S75" s="14">
        <v>1.8821040843613718E-2</v>
      </c>
      <c r="T75" s="14">
        <v>5.3728206407037932E-2</v>
      </c>
      <c r="U75" s="14">
        <v>7.6836577491558094E-3</v>
      </c>
      <c r="V75" s="14">
        <v>2.1275165435664656E-2</v>
      </c>
      <c r="W75" s="14">
        <v>5.8134819401840079E-2</v>
      </c>
      <c r="X75" s="15">
        <v>9.4634948027791835E-2</v>
      </c>
      <c r="Y75" s="14">
        <v>1.9378273133946782E-2</v>
      </c>
      <c r="Z75" s="14">
        <v>8.1105194414277521E-3</v>
      </c>
      <c r="AA75" s="14">
        <v>1.6740755753639418E-2</v>
      </c>
      <c r="AB75" s="14">
        <v>6.8009320249160059E-3</v>
      </c>
      <c r="AC75" s="14">
        <v>1.0201398037374009E-2</v>
      </c>
      <c r="AD75" s="16">
        <v>2.3633445506280903E-3</v>
      </c>
    </row>
    <row r="76" spans="1:30" x14ac:dyDescent="0.3">
      <c r="A76" s="201"/>
      <c r="B76" s="201"/>
      <c r="C76" s="201"/>
      <c r="D76" s="195"/>
      <c r="E76" s="76">
        <v>113568</v>
      </c>
      <c r="F76" s="53" t="s">
        <v>59</v>
      </c>
      <c r="G76" s="53">
        <v>4</v>
      </c>
      <c r="H76" s="54">
        <v>2</v>
      </c>
      <c r="I76" s="56">
        <v>2</v>
      </c>
      <c r="J76" s="56">
        <v>2</v>
      </c>
      <c r="K76" s="59">
        <v>2</v>
      </c>
      <c r="L76" s="57">
        <v>0.21567036089804598</v>
      </c>
      <c r="M76" s="57">
        <v>0.47013788970304438</v>
      </c>
      <c r="N76" s="57">
        <v>0.89723529069121033</v>
      </c>
      <c r="O76" s="14">
        <v>5.9545406455215853E-3</v>
      </c>
      <c r="P76" s="14">
        <v>7.4953707036813075E-2</v>
      </c>
      <c r="Q76" s="14">
        <v>1.6619717997801396E-2</v>
      </c>
      <c r="R76" s="14">
        <v>3.1078126208924226E-2</v>
      </c>
      <c r="S76" s="14">
        <v>1.8821040843613718E-2</v>
      </c>
      <c r="T76" s="14">
        <v>5.3728206407037932E-2</v>
      </c>
      <c r="U76" s="14">
        <v>7.6836577491558094E-3</v>
      </c>
      <c r="V76" s="14">
        <v>2.1275165435664656E-2</v>
      </c>
      <c r="W76" s="14">
        <v>5.8134819401840079E-2</v>
      </c>
      <c r="X76" s="15">
        <v>0.11829368503473979</v>
      </c>
      <c r="Y76" s="14">
        <v>1.9378273133946782E-2</v>
      </c>
      <c r="Z76" s="14">
        <v>8.1105194414277521E-3</v>
      </c>
      <c r="AA76" s="14">
        <v>1.6740755753639418E-2</v>
      </c>
      <c r="AB76" s="14">
        <v>6.8009320249160059E-3</v>
      </c>
      <c r="AC76" s="14">
        <v>1.0201398037374009E-2</v>
      </c>
      <c r="AD76" s="16">
        <v>2.3633445506280903E-3</v>
      </c>
    </row>
    <row r="77" spans="1:30" ht="15" thickBot="1" x14ac:dyDescent="0.35">
      <c r="A77" s="202"/>
      <c r="B77" s="202"/>
      <c r="C77" s="202"/>
      <c r="D77" s="196"/>
      <c r="E77" s="82">
        <v>113507</v>
      </c>
      <c r="F77" s="61" t="s">
        <v>60</v>
      </c>
      <c r="G77" s="61">
        <v>5</v>
      </c>
      <c r="H77" s="62" t="s">
        <v>42</v>
      </c>
      <c r="I77" s="64">
        <v>5</v>
      </c>
      <c r="J77" s="64">
        <v>5</v>
      </c>
      <c r="K77" s="63">
        <v>5</v>
      </c>
      <c r="L77" s="65">
        <v>0.17607117968357408</v>
      </c>
      <c r="M77" s="65">
        <v>0.38631480503051063</v>
      </c>
      <c r="N77" s="65">
        <v>0.67159761285124842</v>
      </c>
      <c r="O77" s="17">
        <v>5.9545406455215853E-3</v>
      </c>
      <c r="P77" s="17">
        <v>4.4972224222087839E-2</v>
      </c>
      <c r="Q77" s="17">
        <v>2.0774647497251747E-2</v>
      </c>
      <c r="R77" s="17">
        <v>6.2156252417848454E-3</v>
      </c>
      <c r="S77" s="17">
        <v>1.8821040843613718E-2</v>
      </c>
      <c r="T77" s="17">
        <v>5.3728206407037932E-2</v>
      </c>
      <c r="U77" s="17">
        <v>7.6836577491558094E-3</v>
      </c>
      <c r="V77" s="17">
        <v>3.5458609059441093E-2</v>
      </c>
      <c r="W77" s="17">
        <v>5.8134819401840079E-2</v>
      </c>
      <c r="X77" s="18">
        <v>7.097621102084388E-2</v>
      </c>
      <c r="Y77" s="17">
        <v>1.9378273133946782E-2</v>
      </c>
      <c r="Z77" s="17">
        <v>8.1105194414277521E-3</v>
      </c>
      <c r="AA77" s="17">
        <v>1.6740755753639418E-2</v>
      </c>
      <c r="AB77" s="17">
        <v>6.8009320249160059E-3</v>
      </c>
      <c r="AC77" s="17">
        <v>1.0201398037374009E-2</v>
      </c>
      <c r="AD77" s="19">
        <v>2.3633445506280903E-3</v>
      </c>
    </row>
    <row r="78" spans="1:30" x14ac:dyDescent="0.3">
      <c r="A78" s="200">
        <v>17</v>
      </c>
      <c r="B78" s="200" t="s">
        <v>54</v>
      </c>
      <c r="C78" s="200">
        <v>120</v>
      </c>
      <c r="D78" s="193" t="s">
        <v>71</v>
      </c>
      <c r="E78" s="79">
        <v>114305</v>
      </c>
      <c r="F78" s="46" t="s">
        <v>56</v>
      </c>
      <c r="G78" s="46">
        <v>1</v>
      </c>
      <c r="H78" s="47">
        <v>1</v>
      </c>
      <c r="I78" s="49">
        <v>1</v>
      </c>
      <c r="J78" s="49">
        <v>1</v>
      </c>
      <c r="K78" s="66">
        <v>1</v>
      </c>
      <c r="L78" s="50">
        <v>0.23735131676010446</v>
      </c>
      <c r="M78" s="50">
        <v>0.51226340562070938</v>
      </c>
      <c r="N78" s="50">
        <v>1</v>
      </c>
      <c r="O78" s="11">
        <v>1.4886351613803963E-2</v>
      </c>
      <c r="P78" s="11">
        <v>7.4953707036813075E-2</v>
      </c>
      <c r="Q78" s="11">
        <v>2.0774647497251747E-2</v>
      </c>
      <c r="R78" s="11">
        <v>3.1078126208924226E-2</v>
      </c>
      <c r="S78" s="11">
        <v>1.8821040843613718E-2</v>
      </c>
      <c r="T78" s="11">
        <v>5.3728206407037932E-2</v>
      </c>
      <c r="U78" s="11">
        <v>1.1525486623733714E-2</v>
      </c>
      <c r="V78" s="11">
        <v>3.5458609059441093E-2</v>
      </c>
      <c r="W78" s="11">
        <v>5.8134819401840079E-2</v>
      </c>
      <c r="X78" s="27">
        <v>0.12060583240723298</v>
      </c>
      <c r="Y78" s="11">
        <v>1.9378273133946782E-2</v>
      </c>
      <c r="Z78" s="11">
        <v>1.6221038882855504E-2</v>
      </c>
      <c r="AA78" s="11">
        <v>1.6740755753639418E-2</v>
      </c>
      <c r="AB78" s="11">
        <v>6.8009320249160059E-3</v>
      </c>
      <c r="AC78" s="11">
        <v>1.0201398037374009E-2</v>
      </c>
      <c r="AD78" s="13">
        <v>2.9541806882851132E-3</v>
      </c>
    </row>
    <row r="79" spans="1:30" x14ac:dyDescent="0.3">
      <c r="A79" s="201"/>
      <c r="B79" s="201"/>
      <c r="C79" s="201"/>
      <c r="D79" s="194"/>
      <c r="E79" s="80">
        <v>114202</v>
      </c>
      <c r="F79" s="53" t="s">
        <v>57</v>
      </c>
      <c r="G79" s="53">
        <v>2</v>
      </c>
      <c r="H79" s="54">
        <v>3</v>
      </c>
      <c r="I79" s="56">
        <v>3</v>
      </c>
      <c r="J79" s="56">
        <v>3</v>
      </c>
      <c r="K79" s="55">
        <v>4</v>
      </c>
      <c r="L79" s="57">
        <v>0.20209106368062618</v>
      </c>
      <c r="M79" s="57">
        <v>0.43807319012309265</v>
      </c>
      <c r="N79" s="57">
        <v>0.7359261954727484</v>
      </c>
      <c r="O79" s="14">
        <v>1.4886351613803963E-2</v>
      </c>
      <c r="P79" s="14">
        <v>7.4953707036813075E-2</v>
      </c>
      <c r="Q79" s="14">
        <v>2.0774647497251747E-2</v>
      </c>
      <c r="R79" s="14">
        <v>3.1078126208924226E-2</v>
      </c>
      <c r="S79" s="14">
        <v>1.8821040843613718E-2</v>
      </c>
      <c r="T79" s="14">
        <v>4.298256512563034E-2</v>
      </c>
      <c r="U79" s="14">
        <v>1.1525486623733714E-2</v>
      </c>
      <c r="V79" s="14">
        <v>2.8366887247552874E-2</v>
      </c>
      <c r="W79" s="14">
        <v>5.8134819401840079E-2</v>
      </c>
      <c r="X79" s="15">
        <v>7.2363499444339785E-2</v>
      </c>
      <c r="Y79" s="14">
        <v>1.9378273133946782E-2</v>
      </c>
      <c r="Z79" s="14">
        <v>8.1105194414277521E-3</v>
      </c>
      <c r="AA79" s="14">
        <v>1.6740755753639418E-2</v>
      </c>
      <c r="AB79" s="14">
        <v>6.8009320249160059E-3</v>
      </c>
      <c r="AC79" s="14">
        <v>1.0201398037374009E-2</v>
      </c>
      <c r="AD79" s="16">
        <v>2.9541806882851132E-3</v>
      </c>
    </row>
    <row r="80" spans="1:30" x14ac:dyDescent="0.3">
      <c r="A80" s="201"/>
      <c r="B80" s="201"/>
      <c r="C80" s="201"/>
      <c r="D80" s="51" t="s">
        <v>37</v>
      </c>
      <c r="E80" s="80">
        <v>310006</v>
      </c>
      <c r="F80" s="53" t="s">
        <v>58</v>
      </c>
      <c r="G80" s="53">
        <v>3</v>
      </c>
      <c r="H80" s="54">
        <v>4</v>
      </c>
      <c r="I80" s="56">
        <v>4</v>
      </c>
      <c r="J80" s="56">
        <v>4</v>
      </c>
      <c r="K80" s="55">
        <v>3</v>
      </c>
      <c r="L80" s="57">
        <v>0.18726199601149776</v>
      </c>
      <c r="M80" s="57">
        <v>0.40591613729579601</v>
      </c>
      <c r="N80" s="57">
        <v>0.75909770141925481</v>
      </c>
      <c r="O80" s="14">
        <v>5.9545406455215853E-3</v>
      </c>
      <c r="P80" s="14">
        <v>4.4972224222087839E-2</v>
      </c>
      <c r="Q80" s="14">
        <v>1.6619717997801396E-2</v>
      </c>
      <c r="R80" s="14">
        <v>1.8646875725354537E-2</v>
      </c>
      <c r="S80" s="14">
        <v>1.8821040843613718E-2</v>
      </c>
      <c r="T80" s="14">
        <v>5.3728206407037932E-2</v>
      </c>
      <c r="U80" s="14">
        <v>7.6836577491558094E-3</v>
      </c>
      <c r="V80" s="14">
        <v>2.1275165435664656E-2</v>
      </c>
      <c r="W80" s="14">
        <v>5.8134819401840079E-2</v>
      </c>
      <c r="X80" s="20">
        <v>9.6484665925786375E-2</v>
      </c>
      <c r="Y80" s="14">
        <v>1.9378273133946782E-2</v>
      </c>
      <c r="Z80" s="14">
        <v>8.1105194414277521E-3</v>
      </c>
      <c r="AA80" s="14">
        <v>1.6740755753639418E-2</v>
      </c>
      <c r="AB80" s="14">
        <v>6.8009320249160059E-3</v>
      </c>
      <c r="AC80" s="14">
        <v>1.0201398037374009E-2</v>
      </c>
      <c r="AD80" s="16">
        <v>2.3633445506280903E-3</v>
      </c>
    </row>
    <row r="81" spans="1:30" x14ac:dyDescent="0.3">
      <c r="A81" s="201"/>
      <c r="B81" s="201"/>
      <c r="C81" s="201"/>
      <c r="D81" s="58">
        <v>14750</v>
      </c>
      <c r="E81" s="76">
        <v>113568</v>
      </c>
      <c r="F81" s="53" t="s">
        <v>59</v>
      </c>
      <c r="G81" s="53">
        <v>4</v>
      </c>
      <c r="H81" s="54">
        <v>2</v>
      </c>
      <c r="I81" s="56">
        <v>2</v>
      </c>
      <c r="J81" s="56">
        <v>2</v>
      </c>
      <c r="K81" s="59">
        <v>2</v>
      </c>
      <c r="L81" s="57">
        <v>0.21874468040368769</v>
      </c>
      <c r="M81" s="57">
        <v>0.47245003707553757</v>
      </c>
      <c r="N81" s="57">
        <v>0.89810489441731445</v>
      </c>
      <c r="O81" s="14">
        <v>5.9545406455215853E-3</v>
      </c>
      <c r="P81" s="14">
        <v>7.4953707036813075E-2</v>
      </c>
      <c r="Q81" s="14">
        <v>1.6619717997801396E-2</v>
      </c>
      <c r="R81" s="14">
        <v>3.1078126208924226E-2</v>
      </c>
      <c r="S81" s="14">
        <v>1.8821040843613718E-2</v>
      </c>
      <c r="T81" s="14">
        <v>5.3728206407037932E-2</v>
      </c>
      <c r="U81" s="14">
        <v>7.6836577491558094E-3</v>
      </c>
      <c r="V81" s="14">
        <v>2.1275165435664656E-2</v>
      </c>
      <c r="W81" s="14">
        <v>5.8134819401840079E-2</v>
      </c>
      <c r="X81" s="15">
        <v>0.12060583240723298</v>
      </c>
      <c r="Y81" s="14">
        <v>1.9378273133946782E-2</v>
      </c>
      <c r="Z81" s="14">
        <v>8.1105194414277521E-3</v>
      </c>
      <c r="AA81" s="14">
        <v>1.6740755753639418E-2</v>
      </c>
      <c r="AB81" s="14">
        <v>6.8009320249160059E-3</v>
      </c>
      <c r="AC81" s="14">
        <v>1.0201398037374009E-2</v>
      </c>
      <c r="AD81" s="16">
        <v>2.3633445506280903E-3</v>
      </c>
    </row>
    <row r="82" spans="1:30" ht="15" thickBot="1" x14ac:dyDescent="0.35">
      <c r="A82" s="202"/>
      <c r="B82" s="202"/>
      <c r="C82" s="202"/>
      <c r="D82" s="81"/>
      <c r="E82" s="82">
        <v>113507</v>
      </c>
      <c r="F82" s="61" t="s">
        <v>60</v>
      </c>
      <c r="G82" s="61">
        <v>5</v>
      </c>
      <c r="H82" s="62" t="s">
        <v>42</v>
      </c>
      <c r="I82" s="64">
        <v>5</v>
      </c>
      <c r="J82" s="64">
        <v>5</v>
      </c>
      <c r="K82" s="63">
        <v>5</v>
      </c>
      <c r="L82" s="65">
        <v>0.15455094314408216</v>
      </c>
      <c r="M82" s="65">
        <v>0.33945976049111332</v>
      </c>
      <c r="N82" s="65">
        <v>0.51023319852867777</v>
      </c>
      <c r="O82" s="17">
        <v>5.9545406455215853E-3</v>
      </c>
      <c r="P82" s="17">
        <v>4.4972224222087839E-2</v>
      </c>
      <c r="Q82" s="17">
        <v>2.0774647497251747E-2</v>
      </c>
      <c r="R82" s="17">
        <v>6.2156252417848454E-3</v>
      </c>
      <c r="S82" s="17">
        <v>1.8821040843613718E-2</v>
      </c>
      <c r="T82" s="17">
        <v>5.3728206407037932E-2</v>
      </c>
      <c r="U82" s="17">
        <v>7.6836577491558094E-3</v>
      </c>
      <c r="V82" s="17">
        <v>3.5458609059441093E-2</v>
      </c>
      <c r="W82" s="17">
        <v>5.8134819401840079E-2</v>
      </c>
      <c r="X82" s="18">
        <v>2.4121166481446594E-2</v>
      </c>
      <c r="Y82" s="17">
        <v>1.9378273133946782E-2</v>
      </c>
      <c r="Z82" s="17">
        <v>8.1105194414277521E-3</v>
      </c>
      <c r="AA82" s="17">
        <v>1.6740755753639418E-2</v>
      </c>
      <c r="AB82" s="17">
        <v>6.8009320249160059E-3</v>
      </c>
      <c r="AC82" s="17">
        <v>1.0201398037374009E-2</v>
      </c>
      <c r="AD82" s="19">
        <v>2.3633445506280903E-3</v>
      </c>
    </row>
    <row r="83" spans="1:30" x14ac:dyDescent="0.3">
      <c r="A83" s="200">
        <v>18</v>
      </c>
      <c r="B83" s="200" t="s">
        <v>54</v>
      </c>
      <c r="C83" s="200">
        <v>130</v>
      </c>
      <c r="D83" s="193" t="s">
        <v>72</v>
      </c>
      <c r="E83" s="79">
        <v>114305</v>
      </c>
      <c r="F83" s="46" t="s">
        <v>56</v>
      </c>
      <c r="G83" s="46">
        <v>1</v>
      </c>
      <c r="H83" s="47">
        <v>1</v>
      </c>
      <c r="I83" s="49">
        <v>1</v>
      </c>
      <c r="J83" s="49">
        <v>1</v>
      </c>
      <c r="K83" s="66">
        <v>1</v>
      </c>
      <c r="L83" s="50">
        <v>0.22570135665090918</v>
      </c>
      <c r="M83" s="50">
        <v>0.49551589894028569</v>
      </c>
      <c r="N83" s="50">
        <v>1</v>
      </c>
      <c r="O83" s="11">
        <v>1.4886351613803963E-2</v>
      </c>
      <c r="P83" s="11">
        <v>7.4953707036813075E-2</v>
      </c>
      <c r="Q83" s="11">
        <v>2.0774647497251747E-2</v>
      </c>
      <c r="R83" s="11">
        <v>3.1078126208924226E-2</v>
      </c>
      <c r="S83" s="11">
        <v>1.8821040843613718E-2</v>
      </c>
      <c r="T83" s="11">
        <v>5.594218803181502E-2</v>
      </c>
      <c r="U83" s="11">
        <v>1.1525486623733714E-2</v>
      </c>
      <c r="V83" s="11">
        <v>3.5458609059441093E-2</v>
      </c>
      <c r="W83" s="11">
        <v>5.8134819401840079E-2</v>
      </c>
      <c r="X83" s="12">
        <v>0.10164434410203221</v>
      </c>
      <c r="Y83" s="11">
        <v>1.9378273133946782E-2</v>
      </c>
      <c r="Z83" s="11">
        <v>1.6221038882855504E-2</v>
      </c>
      <c r="AA83" s="11">
        <v>1.6740755753639418E-2</v>
      </c>
      <c r="AB83" s="11">
        <v>6.8009320249160059E-3</v>
      </c>
      <c r="AC83" s="11">
        <v>1.0201398037374009E-2</v>
      </c>
      <c r="AD83" s="13">
        <v>2.9541806882851132E-3</v>
      </c>
    </row>
    <row r="84" spans="1:30" x14ac:dyDescent="0.3">
      <c r="A84" s="201"/>
      <c r="B84" s="201"/>
      <c r="C84" s="201"/>
      <c r="D84" s="194"/>
      <c r="E84" s="80">
        <v>114202</v>
      </c>
      <c r="F84" s="53" t="s">
        <v>57</v>
      </c>
      <c r="G84" s="53">
        <v>2</v>
      </c>
      <c r="H84" s="54">
        <v>2</v>
      </c>
      <c r="I84" s="56">
        <v>2</v>
      </c>
      <c r="J84" s="56">
        <v>2</v>
      </c>
      <c r="K84" s="55">
        <v>3</v>
      </c>
      <c r="L84" s="57">
        <v>0.20445350971470841</v>
      </c>
      <c r="M84" s="57">
        <v>0.44879635126020029</v>
      </c>
      <c r="N84" s="57">
        <v>0.85115928152923126</v>
      </c>
      <c r="O84" s="14">
        <v>1.4886351613803963E-2</v>
      </c>
      <c r="P84" s="14">
        <v>7.4953707036813075E-2</v>
      </c>
      <c r="Q84" s="14">
        <v>2.0774647497251747E-2</v>
      </c>
      <c r="R84" s="14">
        <v>3.1078126208924226E-2</v>
      </c>
      <c r="S84" s="14">
        <v>1.8821040843613718E-2</v>
      </c>
      <c r="T84" s="14">
        <v>4.4753750425452016E-2</v>
      </c>
      <c r="U84" s="14">
        <v>1.1525486623733714E-2</v>
      </c>
      <c r="V84" s="14">
        <v>2.8366887247552874E-2</v>
      </c>
      <c r="W84" s="14">
        <v>5.8134819401840079E-2</v>
      </c>
      <c r="X84" s="20">
        <v>8.1315475281625763E-2</v>
      </c>
      <c r="Y84" s="14">
        <v>1.9378273133946782E-2</v>
      </c>
      <c r="Z84" s="14">
        <v>8.1105194414277521E-3</v>
      </c>
      <c r="AA84" s="14">
        <v>1.6740755753639418E-2</v>
      </c>
      <c r="AB84" s="14">
        <v>6.8009320249160059E-3</v>
      </c>
      <c r="AC84" s="14">
        <v>1.0201398037374009E-2</v>
      </c>
      <c r="AD84" s="16">
        <v>2.9541806882851132E-3</v>
      </c>
    </row>
    <row r="85" spans="1:30" x14ac:dyDescent="0.3">
      <c r="A85" s="201"/>
      <c r="B85" s="201"/>
      <c r="C85" s="201"/>
      <c r="D85" s="51" t="s">
        <v>37</v>
      </c>
      <c r="E85" s="80">
        <v>310006</v>
      </c>
      <c r="F85" s="53" t="s">
        <v>58</v>
      </c>
      <c r="G85" s="53">
        <v>3</v>
      </c>
      <c r="H85" s="54">
        <v>4</v>
      </c>
      <c r="I85" s="56">
        <v>4</v>
      </c>
      <c r="J85" s="56">
        <v>4</v>
      </c>
      <c r="K85" s="59">
        <v>4</v>
      </c>
      <c r="L85" s="57">
        <v>0.18729445002374093</v>
      </c>
      <c r="M85" s="57">
        <v>0.41328979709681896</v>
      </c>
      <c r="N85" s="57">
        <v>0.79393914659926901</v>
      </c>
      <c r="O85" s="14">
        <v>5.9545406455215853E-3</v>
      </c>
      <c r="P85" s="14">
        <v>4.4972224222087839E-2</v>
      </c>
      <c r="Q85" s="14">
        <v>1.6619717997801396E-2</v>
      </c>
      <c r="R85" s="14">
        <v>1.8646875725354537E-2</v>
      </c>
      <c r="S85" s="14">
        <v>1.8821040843613718E-2</v>
      </c>
      <c r="T85" s="14">
        <v>5.594218803181502E-2</v>
      </c>
      <c r="U85" s="14">
        <v>7.6836577491558094E-3</v>
      </c>
      <c r="V85" s="14">
        <v>2.1275165435664656E-2</v>
      </c>
      <c r="W85" s="14">
        <v>5.8134819401840079E-2</v>
      </c>
      <c r="X85" s="20">
        <v>0.10164434410203221</v>
      </c>
      <c r="Y85" s="14">
        <v>1.9378273133946782E-2</v>
      </c>
      <c r="Z85" s="14">
        <v>8.1105194414277521E-3</v>
      </c>
      <c r="AA85" s="14">
        <v>1.6740755753639418E-2</v>
      </c>
      <c r="AB85" s="14">
        <v>6.8009320249160059E-3</v>
      </c>
      <c r="AC85" s="14">
        <v>1.0201398037374009E-2</v>
      </c>
      <c r="AD85" s="16">
        <v>2.3633445506280903E-3</v>
      </c>
    </row>
    <row r="86" spans="1:30" x14ac:dyDescent="0.3">
      <c r="A86" s="201"/>
      <c r="B86" s="201"/>
      <c r="C86" s="201"/>
      <c r="D86" s="83">
        <v>27500</v>
      </c>
      <c r="E86" s="76">
        <v>113568</v>
      </c>
      <c r="F86" s="53" t="s">
        <v>59</v>
      </c>
      <c r="G86" s="53" t="s">
        <v>42</v>
      </c>
      <c r="H86" s="54">
        <v>3</v>
      </c>
      <c r="I86" s="56">
        <v>3</v>
      </c>
      <c r="J86" s="56">
        <v>3</v>
      </c>
      <c r="K86" s="55">
        <v>2</v>
      </c>
      <c r="L86" s="57">
        <v>0.2020628029676465</v>
      </c>
      <c r="M86" s="57">
        <v>0.44451409278875087</v>
      </c>
      <c r="N86" s="57">
        <v>0.87420261082065398</v>
      </c>
      <c r="O86" s="14">
        <v>5.9545406455215853E-3</v>
      </c>
      <c r="P86" s="14">
        <v>7.4953707036813075E-2</v>
      </c>
      <c r="Q86" s="14">
        <v>1.6619717997801396E-2</v>
      </c>
      <c r="R86" s="14">
        <v>3.1078126208924226E-2</v>
      </c>
      <c r="S86" s="14">
        <v>1.8821040843613718E-2</v>
      </c>
      <c r="T86" s="14">
        <v>4.4753750425452016E-2</v>
      </c>
      <c r="U86" s="14">
        <v>7.6836577491558094E-3</v>
      </c>
      <c r="V86" s="14">
        <v>2.1275165435664656E-2</v>
      </c>
      <c r="W86" s="14">
        <v>5.8134819401840079E-2</v>
      </c>
      <c r="X86" s="15">
        <v>0.10164434410203221</v>
      </c>
      <c r="Y86" s="14">
        <v>1.9378273133946782E-2</v>
      </c>
      <c r="Z86" s="14">
        <v>8.1105194414277521E-3</v>
      </c>
      <c r="AA86" s="14">
        <v>1.6740755753639418E-2</v>
      </c>
      <c r="AB86" s="14">
        <v>6.8009320249160059E-3</v>
      </c>
      <c r="AC86" s="14">
        <v>1.0201398037374009E-2</v>
      </c>
      <c r="AD86" s="16">
        <v>2.3633445506280903E-3</v>
      </c>
    </row>
    <row r="87" spans="1:30" ht="15" thickBot="1" x14ac:dyDescent="0.35">
      <c r="A87" s="202"/>
      <c r="B87" s="202"/>
      <c r="C87" s="202"/>
      <c r="D87" s="81"/>
      <c r="E87" s="82">
        <v>113507</v>
      </c>
      <c r="F87" s="61" t="s">
        <v>60</v>
      </c>
      <c r="G87" s="61">
        <v>4</v>
      </c>
      <c r="H87" s="62" t="s">
        <v>42</v>
      </c>
      <c r="I87" s="64">
        <v>5</v>
      </c>
      <c r="J87" s="64">
        <v>5</v>
      </c>
      <c r="K87" s="63">
        <v>5</v>
      </c>
      <c r="L87" s="65">
        <v>0.18048788064299323</v>
      </c>
      <c r="M87" s="65">
        <v>0.39886805091606958</v>
      </c>
      <c r="N87" s="65">
        <v>0.74684067712868385</v>
      </c>
      <c r="O87" s="17">
        <v>5.9545406455215853E-3</v>
      </c>
      <c r="P87" s="17">
        <v>4.4972224222087839E-2</v>
      </c>
      <c r="Q87" s="17">
        <v>2.0774647497251747E-2</v>
      </c>
      <c r="R87" s="17">
        <v>6.2156252417848454E-3</v>
      </c>
      <c r="S87" s="17">
        <v>1.8821040843613718E-2</v>
      </c>
      <c r="T87" s="17">
        <v>5.594218803181502E-2</v>
      </c>
      <c r="U87" s="17">
        <v>7.6836577491558094E-3</v>
      </c>
      <c r="V87" s="17">
        <v>3.5458609059441093E-2</v>
      </c>
      <c r="W87" s="17">
        <v>5.8134819401840079E-2</v>
      </c>
      <c r="X87" s="18">
        <v>8.1315475281625763E-2</v>
      </c>
      <c r="Y87" s="17">
        <v>1.9378273133946782E-2</v>
      </c>
      <c r="Z87" s="17">
        <v>8.1105194414277521E-3</v>
      </c>
      <c r="AA87" s="17">
        <v>1.6740755753639418E-2</v>
      </c>
      <c r="AB87" s="17">
        <v>6.8009320249160059E-3</v>
      </c>
      <c r="AC87" s="17">
        <v>1.0201398037374009E-2</v>
      </c>
      <c r="AD87" s="19">
        <v>2.3633445506280903E-3</v>
      </c>
    </row>
    <row r="88" spans="1:30" x14ac:dyDescent="0.3">
      <c r="A88" s="200">
        <v>19</v>
      </c>
      <c r="B88" s="200" t="s">
        <v>54</v>
      </c>
      <c r="C88" s="200">
        <v>140</v>
      </c>
      <c r="D88" s="193" t="s">
        <v>73</v>
      </c>
      <c r="E88" s="79">
        <v>114305</v>
      </c>
      <c r="F88" s="46" t="s">
        <v>56</v>
      </c>
      <c r="G88" s="46">
        <v>1</v>
      </c>
      <c r="H88" s="47">
        <v>1</v>
      </c>
      <c r="I88" s="49">
        <v>1</v>
      </c>
      <c r="J88" s="49">
        <v>1</v>
      </c>
      <c r="K88" s="49">
        <v>1</v>
      </c>
      <c r="L88" s="50">
        <v>0.22673094028606947</v>
      </c>
      <c r="M88" s="50">
        <v>0.49679930030642261</v>
      </c>
      <c r="N88" s="50">
        <v>1</v>
      </c>
      <c r="O88" s="11">
        <v>1.4886351613803963E-2</v>
      </c>
      <c r="P88" s="11">
        <v>7.4953707036813075E-2</v>
      </c>
      <c r="Q88" s="11">
        <v>2.0774647497251747E-2</v>
      </c>
      <c r="R88" s="11">
        <v>3.1078126208924226E-2</v>
      </c>
      <c r="S88" s="11">
        <v>1.8821040843613718E-2</v>
      </c>
      <c r="T88" s="11">
        <v>5.3728206407037932E-2</v>
      </c>
      <c r="U88" s="11">
        <v>1.1525486623733714E-2</v>
      </c>
      <c r="V88" s="11">
        <v>3.5458609059441093E-2</v>
      </c>
      <c r="W88" s="11">
        <v>5.8134819401840079E-2</v>
      </c>
      <c r="X88" s="27">
        <v>0.10514172709294628</v>
      </c>
      <c r="Y88" s="11">
        <v>1.9378273133946782E-2</v>
      </c>
      <c r="Z88" s="11">
        <v>1.6221038882855504E-2</v>
      </c>
      <c r="AA88" s="11">
        <v>1.6740755753639418E-2</v>
      </c>
      <c r="AB88" s="11">
        <v>6.8009320249160059E-3</v>
      </c>
      <c r="AC88" s="11">
        <v>1.0201398037374009E-2</v>
      </c>
      <c r="AD88" s="13">
        <v>2.9541806882851132E-3</v>
      </c>
    </row>
    <row r="89" spans="1:30" x14ac:dyDescent="0.3">
      <c r="A89" s="201"/>
      <c r="B89" s="201"/>
      <c r="C89" s="201"/>
      <c r="D89" s="194"/>
      <c r="E89" s="80">
        <v>114202</v>
      </c>
      <c r="F89" s="53" t="s">
        <v>57</v>
      </c>
      <c r="G89" s="53">
        <v>2</v>
      </c>
      <c r="H89" s="54">
        <v>3</v>
      </c>
      <c r="I89" s="56">
        <v>3</v>
      </c>
      <c r="J89" s="56">
        <v>3</v>
      </c>
      <c r="K89" s="56">
        <v>3</v>
      </c>
      <c r="L89" s="57">
        <v>0.20527717662283668</v>
      </c>
      <c r="M89" s="57">
        <v>0.44982307235310987</v>
      </c>
      <c r="N89" s="57">
        <v>0.8502273623898855</v>
      </c>
      <c r="O89" s="14">
        <v>1.4886351613803963E-2</v>
      </c>
      <c r="P89" s="14">
        <v>7.4953707036813075E-2</v>
      </c>
      <c r="Q89" s="14">
        <v>2.0774647497251747E-2</v>
      </c>
      <c r="R89" s="14">
        <v>3.1078126208924226E-2</v>
      </c>
      <c r="S89" s="14">
        <v>1.8821040843613718E-2</v>
      </c>
      <c r="T89" s="14">
        <v>4.298256512563034E-2</v>
      </c>
      <c r="U89" s="14">
        <v>1.1525486623733714E-2</v>
      </c>
      <c r="V89" s="14">
        <v>2.8366887247552874E-2</v>
      </c>
      <c r="W89" s="14">
        <v>5.8134819401840079E-2</v>
      </c>
      <c r="X89" s="20">
        <v>8.411338167435703E-2</v>
      </c>
      <c r="Y89" s="14">
        <v>1.9378273133946782E-2</v>
      </c>
      <c r="Z89" s="14">
        <v>8.1105194414277521E-3</v>
      </c>
      <c r="AA89" s="14">
        <v>1.6740755753639418E-2</v>
      </c>
      <c r="AB89" s="14">
        <v>6.8009320249160059E-3</v>
      </c>
      <c r="AC89" s="14">
        <v>1.0201398037374009E-2</v>
      </c>
      <c r="AD89" s="16">
        <v>2.9541806882851132E-3</v>
      </c>
    </row>
    <row r="90" spans="1:30" x14ac:dyDescent="0.3">
      <c r="A90" s="201"/>
      <c r="B90" s="201"/>
      <c r="C90" s="201"/>
      <c r="D90" s="51" t="s">
        <v>37</v>
      </c>
      <c r="E90" s="80">
        <v>310006</v>
      </c>
      <c r="F90" s="53" t="s">
        <v>58</v>
      </c>
      <c r="G90" s="53">
        <v>3</v>
      </c>
      <c r="H90" s="54">
        <v>4</v>
      </c>
      <c r="I90" s="56">
        <v>4</v>
      </c>
      <c r="J90" s="56">
        <v>4</v>
      </c>
      <c r="K90" s="56">
        <v>4</v>
      </c>
      <c r="L90" s="57">
        <v>0.18832403365890127</v>
      </c>
      <c r="M90" s="57">
        <v>0.41457319846295593</v>
      </c>
      <c r="N90" s="57">
        <v>0.79576045629297831</v>
      </c>
      <c r="O90" s="14">
        <v>5.9545406455215853E-3</v>
      </c>
      <c r="P90" s="14">
        <v>4.4972224222087839E-2</v>
      </c>
      <c r="Q90" s="14">
        <v>1.6619717997801396E-2</v>
      </c>
      <c r="R90" s="14">
        <v>1.8646875725354537E-2</v>
      </c>
      <c r="S90" s="14">
        <v>1.8821040843613718E-2</v>
      </c>
      <c r="T90" s="14">
        <v>5.3728206407037932E-2</v>
      </c>
      <c r="U90" s="14">
        <v>7.6836577491558094E-3</v>
      </c>
      <c r="V90" s="14">
        <v>2.1275165435664656E-2</v>
      </c>
      <c r="W90" s="14">
        <v>5.8134819401840079E-2</v>
      </c>
      <c r="X90" s="15">
        <v>0.10514172709294628</v>
      </c>
      <c r="Y90" s="14">
        <v>1.9378273133946782E-2</v>
      </c>
      <c r="Z90" s="14">
        <v>8.1105194414277521E-3</v>
      </c>
      <c r="AA90" s="14">
        <v>1.6740755753639418E-2</v>
      </c>
      <c r="AB90" s="14">
        <v>6.8009320249160059E-3</v>
      </c>
      <c r="AC90" s="14">
        <v>1.0201398037374009E-2</v>
      </c>
      <c r="AD90" s="16">
        <v>2.3633445506280903E-3</v>
      </c>
    </row>
    <row r="91" spans="1:30" x14ac:dyDescent="0.3">
      <c r="A91" s="201"/>
      <c r="B91" s="201"/>
      <c r="C91" s="201"/>
      <c r="D91" s="83">
        <v>28500</v>
      </c>
      <c r="E91" s="76">
        <v>113568</v>
      </c>
      <c r="F91" s="53" t="s">
        <v>59</v>
      </c>
      <c r="G91" s="53">
        <v>4</v>
      </c>
      <c r="H91" s="54">
        <v>2</v>
      </c>
      <c r="I91" s="56">
        <v>2</v>
      </c>
      <c r="J91" s="56">
        <v>2</v>
      </c>
      <c r="K91" s="56">
        <v>2</v>
      </c>
      <c r="L91" s="57">
        <v>0.2081243039296527</v>
      </c>
      <c r="M91" s="57">
        <v>0.45698593176125085</v>
      </c>
      <c r="N91" s="57">
        <v>0.89218512131093131</v>
      </c>
      <c r="O91" s="14">
        <v>5.9545406455215853E-3</v>
      </c>
      <c r="P91" s="14">
        <v>7.4953707036813075E-2</v>
      </c>
      <c r="Q91" s="14">
        <v>1.6619717997801396E-2</v>
      </c>
      <c r="R91" s="14">
        <v>3.1078126208924226E-2</v>
      </c>
      <c r="S91" s="14">
        <v>1.8821040843613718E-2</v>
      </c>
      <c r="T91" s="14">
        <v>5.3728206407037932E-2</v>
      </c>
      <c r="U91" s="14">
        <v>7.6836577491558094E-3</v>
      </c>
      <c r="V91" s="14">
        <v>2.1275165435664656E-2</v>
      </c>
      <c r="W91" s="14">
        <v>5.8134819401840079E-2</v>
      </c>
      <c r="X91" s="15">
        <v>0.10514172709294628</v>
      </c>
      <c r="Y91" s="14">
        <v>1.9378273133946782E-2</v>
      </c>
      <c r="Z91" s="14">
        <v>8.1105194414277521E-3</v>
      </c>
      <c r="AA91" s="14">
        <v>1.6740755753639418E-2</v>
      </c>
      <c r="AB91" s="14">
        <v>6.8009320249160059E-3</v>
      </c>
      <c r="AC91" s="14">
        <v>1.0201398037374009E-2</v>
      </c>
      <c r="AD91" s="16">
        <v>2.3633445506280903E-3</v>
      </c>
    </row>
    <row r="92" spans="1:30" ht="15" thickBot="1" x14ac:dyDescent="0.35">
      <c r="A92" s="202"/>
      <c r="B92" s="202"/>
      <c r="C92" s="202"/>
      <c r="D92" s="81"/>
      <c r="E92" s="82">
        <v>113507</v>
      </c>
      <c r="F92" s="61" t="s">
        <v>60</v>
      </c>
      <c r="G92" s="61">
        <v>5</v>
      </c>
      <c r="H92" s="62" t="s">
        <v>42</v>
      </c>
      <c r="I92" s="64">
        <v>5</v>
      </c>
      <c r="J92" s="64">
        <v>5</v>
      </c>
      <c r="K92" s="64">
        <v>5</v>
      </c>
      <c r="L92" s="65">
        <v>0.17154354550253811</v>
      </c>
      <c r="M92" s="65">
        <v>0.37842363026543452</v>
      </c>
      <c r="N92" s="65">
        <v>0.67830227715375113</v>
      </c>
      <c r="O92" s="17">
        <v>5.9545406455215853E-3</v>
      </c>
      <c r="P92" s="17">
        <v>4.4972224222087839E-2</v>
      </c>
      <c r="Q92" s="17">
        <v>2.0774647497251747E-2</v>
      </c>
      <c r="R92" s="17">
        <v>6.2156252417848454E-3</v>
      </c>
      <c r="S92" s="17">
        <v>1.8821040843613718E-2</v>
      </c>
      <c r="T92" s="17">
        <v>5.3728206407037932E-2</v>
      </c>
      <c r="U92" s="17">
        <v>7.6836577491558094E-3</v>
      </c>
      <c r="V92" s="17">
        <v>3.5458609059441093E-2</v>
      </c>
      <c r="W92" s="17">
        <v>5.8134819401840079E-2</v>
      </c>
      <c r="X92" s="18">
        <v>6.3085036255767765E-2</v>
      </c>
      <c r="Y92" s="17">
        <v>1.9378273133946782E-2</v>
      </c>
      <c r="Z92" s="17">
        <v>8.1105194414277521E-3</v>
      </c>
      <c r="AA92" s="17">
        <v>1.6740755753639418E-2</v>
      </c>
      <c r="AB92" s="17">
        <v>6.8009320249160059E-3</v>
      </c>
      <c r="AC92" s="17">
        <v>1.0201398037374009E-2</v>
      </c>
      <c r="AD92" s="19">
        <v>2.3633445506280903E-3</v>
      </c>
    </row>
    <row r="93" spans="1:30" x14ac:dyDescent="0.3">
      <c r="A93" s="200">
        <v>20</v>
      </c>
      <c r="B93" s="215" t="s">
        <v>74</v>
      </c>
      <c r="C93" s="200">
        <v>10</v>
      </c>
      <c r="D93" s="193" t="s">
        <v>75</v>
      </c>
      <c r="E93" s="84">
        <v>114303</v>
      </c>
      <c r="F93" s="46" t="s">
        <v>76</v>
      </c>
      <c r="G93" s="46">
        <v>1</v>
      </c>
      <c r="H93" s="47">
        <v>1</v>
      </c>
      <c r="I93" s="66">
        <v>1</v>
      </c>
      <c r="J93" s="66">
        <v>1</v>
      </c>
      <c r="K93" s="66">
        <v>1</v>
      </c>
      <c r="L93" s="50">
        <v>0.22966367971869053</v>
      </c>
      <c r="M93" s="50">
        <v>0.49556076340265681</v>
      </c>
      <c r="N93" s="50">
        <v>0.90057250981543635</v>
      </c>
      <c r="O93" s="11">
        <v>1.3813949667982483E-2</v>
      </c>
      <c r="P93" s="11">
        <v>6.9234305840339988E-2</v>
      </c>
      <c r="Q93" s="11">
        <v>2.0774647497251747E-2</v>
      </c>
      <c r="R93" s="11">
        <v>2.7444229342116822E-2</v>
      </c>
      <c r="S93" s="11">
        <v>1.8821040843613718E-2</v>
      </c>
      <c r="T93" s="11">
        <v>5.6743310262363109E-2</v>
      </c>
      <c r="U93" s="11">
        <v>1.0670527175912355E-2</v>
      </c>
      <c r="V93" s="11">
        <v>3.1127775782071702E-2</v>
      </c>
      <c r="W93" s="11">
        <v>7.2417509601544833E-2</v>
      </c>
      <c r="X93" s="27">
        <v>9.9746200421263337E-2</v>
      </c>
      <c r="Y93" s="11">
        <v>2.3586482935464406E-2</v>
      </c>
      <c r="Z93" s="11">
        <v>1.7995626902594042E-2</v>
      </c>
      <c r="AA93" s="11">
        <v>1.2145020708157928E-2</v>
      </c>
      <c r="AB93" s="11">
        <v>7.0598332932727149E-3</v>
      </c>
      <c r="AC93" s="11">
        <v>1.1026122440422543E-2</v>
      </c>
      <c r="AD93" s="13">
        <v>2.9541806882851132E-3</v>
      </c>
    </row>
    <row r="94" spans="1:30" x14ac:dyDescent="0.3">
      <c r="A94" s="201"/>
      <c r="B94" s="216"/>
      <c r="C94" s="201"/>
      <c r="D94" s="194"/>
      <c r="E94" s="80">
        <v>110660</v>
      </c>
      <c r="F94" s="53" t="s">
        <v>36</v>
      </c>
      <c r="G94" s="53">
        <v>2</v>
      </c>
      <c r="H94" s="54">
        <v>2</v>
      </c>
      <c r="I94" s="59">
        <v>2</v>
      </c>
      <c r="J94" s="59">
        <v>2</v>
      </c>
      <c r="K94" s="59">
        <v>2</v>
      </c>
      <c r="L94" s="57">
        <v>0.21047488386088603</v>
      </c>
      <c r="M94" s="57">
        <v>0.45444146654207679</v>
      </c>
      <c r="N94" s="57">
        <v>0.85564954581174335</v>
      </c>
      <c r="O94" s="14">
        <v>1.3813949667982483E-2</v>
      </c>
      <c r="P94" s="14">
        <v>6.9234305840339988E-2</v>
      </c>
      <c r="Q94" s="14">
        <v>2.0774647497251747E-2</v>
      </c>
      <c r="R94" s="14">
        <v>1.6466537605270091E-2</v>
      </c>
      <c r="S94" s="14">
        <v>1.8821040843613718E-2</v>
      </c>
      <c r="T94" s="14">
        <v>5.6743310262363109E-2</v>
      </c>
      <c r="U94" s="14">
        <v>1.0670527175912355E-2</v>
      </c>
      <c r="V94" s="14">
        <v>1.8676665469243021E-2</v>
      </c>
      <c r="W94" s="14">
        <v>7.2417509601544833E-2</v>
      </c>
      <c r="X94" s="15">
        <v>9.9746200421263337E-2</v>
      </c>
      <c r="Y94" s="14">
        <v>1.7689862201598305E-2</v>
      </c>
      <c r="Z94" s="14">
        <v>8.9978134512970209E-3</v>
      </c>
      <c r="AA94" s="14">
        <v>1.2145020708157928E-2</v>
      </c>
      <c r="AB94" s="14">
        <v>7.0598332932727149E-3</v>
      </c>
      <c r="AC94" s="14">
        <v>8.8208979523380342E-3</v>
      </c>
      <c r="AD94" s="16">
        <v>2.3633445506280903E-3</v>
      </c>
    </row>
    <row r="95" spans="1:30" x14ac:dyDescent="0.3">
      <c r="A95" s="201"/>
      <c r="B95" s="216"/>
      <c r="C95" s="201"/>
      <c r="D95" s="51" t="s">
        <v>37</v>
      </c>
      <c r="E95" s="80">
        <v>112679</v>
      </c>
      <c r="F95" s="53" t="s">
        <v>77</v>
      </c>
      <c r="G95" s="53">
        <v>3</v>
      </c>
      <c r="H95" s="54">
        <v>4</v>
      </c>
      <c r="I95" s="55">
        <v>4</v>
      </c>
      <c r="J95" s="55">
        <v>4</v>
      </c>
      <c r="K95" s="55">
        <v>4</v>
      </c>
      <c r="L95" s="57">
        <v>0.19341933665218319</v>
      </c>
      <c r="M95" s="57">
        <v>0.42096578888207142</v>
      </c>
      <c r="N95" s="57">
        <v>0.73222466975939304</v>
      </c>
      <c r="O95" s="14">
        <v>8.2883698007894888E-3</v>
      </c>
      <c r="P95" s="14">
        <v>6.9234305840339988E-2</v>
      </c>
      <c r="Q95" s="14">
        <v>2.0774647497251747E-2</v>
      </c>
      <c r="R95" s="14">
        <v>2.7444229342116822E-2</v>
      </c>
      <c r="S95" s="14">
        <v>1.8821040843613718E-2</v>
      </c>
      <c r="T95" s="14">
        <v>5.6743310262363109E-2</v>
      </c>
      <c r="U95" s="14">
        <v>1.0670527175912355E-2</v>
      </c>
      <c r="V95" s="14">
        <v>3.1127775782071702E-2</v>
      </c>
      <c r="W95" s="14">
        <v>2.413916986718161E-2</v>
      </c>
      <c r="X95" s="15">
        <v>9.9746200421263337E-2</v>
      </c>
      <c r="Y95" s="14">
        <v>1.1793241467732203E-2</v>
      </c>
      <c r="Z95" s="14">
        <v>8.9978134512970209E-3</v>
      </c>
      <c r="AA95" s="14">
        <v>1.2145020708157928E-2</v>
      </c>
      <c r="AB95" s="14">
        <v>7.0598332932727149E-3</v>
      </c>
      <c r="AC95" s="14">
        <v>1.1026122440422543E-2</v>
      </c>
      <c r="AD95" s="16">
        <v>2.9541806882851132E-3</v>
      </c>
    </row>
    <row r="96" spans="1:30" x14ac:dyDescent="0.3">
      <c r="A96" s="201"/>
      <c r="B96" s="216"/>
      <c r="C96" s="201"/>
      <c r="D96" s="83">
        <v>53803500</v>
      </c>
      <c r="E96" s="76">
        <v>114020</v>
      </c>
      <c r="F96" s="53" t="s">
        <v>40</v>
      </c>
      <c r="G96" s="53">
        <v>4</v>
      </c>
      <c r="H96" s="54">
        <v>3</v>
      </c>
      <c r="I96" s="55">
        <v>3</v>
      </c>
      <c r="J96" s="55">
        <v>3</v>
      </c>
      <c r="K96" s="55">
        <v>3</v>
      </c>
      <c r="L96" s="57">
        <v>0.19880508854111134</v>
      </c>
      <c r="M96" s="57">
        <v>0.43086645926479322</v>
      </c>
      <c r="N96" s="57">
        <v>0.74563226370452718</v>
      </c>
      <c r="O96" s="14">
        <v>8.2883698007894888E-3</v>
      </c>
      <c r="P96" s="14">
        <v>6.9234305840339988E-2</v>
      </c>
      <c r="Q96" s="14">
        <v>1.6619717997801396E-2</v>
      </c>
      <c r="R96" s="14">
        <v>2.7444229342116822E-2</v>
      </c>
      <c r="S96" s="14">
        <v>1.8821040843613718E-2</v>
      </c>
      <c r="T96" s="14">
        <v>5.6743310262363109E-2</v>
      </c>
      <c r="U96" s="14">
        <v>7.1136847839415691E-3</v>
      </c>
      <c r="V96" s="14">
        <v>3.1127775782071702E-2</v>
      </c>
      <c r="W96" s="14">
        <v>2.413916986718161E-2</v>
      </c>
      <c r="X96" s="15">
        <v>9.9746200421263337E-2</v>
      </c>
      <c r="Y96" s="14">
        <v>1.7689862201598305E-2</v>
      </c>
      <c r="Z96" s="14">
        <v>4.4989067256485105E-3</v>
      </c>
      <c r="AA96" s="14">
        <v>3.0362551770394819E-2</v>
      </c>
      <c r="AB96" s="14">
        <v>5.647866634618171E-3</v>
      </c>
      <c r="AC96" s="14">
        <v>1.1026122440422543E-2</v>
      </c>
      <c r="AD96" s="16">
        <v>2.3633445506280903E-3</v>
      </c>
    </row>
    <row r="97" spans="1:30" ht="15" thickBot="1" x14ac:dyDescent="0.35">
      <c r="A97" s="202"/>
      <c r="B97" s="217"/>
      <c r="C97" s="202"/>
      <c r="D97" s="81"/>
      <c r="E97" s="82">
        <v>113575</v>
      </c>
      <c r="F97" s="61" t="s">
        <v>78</v>
      </c>
      <c r="G97" s="61" t="s">
        <v>42</v>
      </c>
      <c r="H97" s="62" t="s">
        <v>42</v>
      </c>
      <c r="I97" s="63">
        <v>5</v>
      </c>
      <c r="J97" s="63">
        <v>5</v>
      </c>
      <c r="K97" s="63">
        <v>5</v>
      </c>
      <c r="L97" s="65">
        <v>0.1676370112271274</v>
      </c>
      <c r="M97" s="65">
        <v>0.36220688858637184</v>
      </c>
      <c r="N97" s="65">
        <v>0.66272803660755264</v>
      </c>
      <c r="O97" s="17">
        <v>5.5255798671929928E-3</v>
      </c>
      <c r="P97" s="17">
        <v>4.154058350420399E-2</v>
      </c>
      <c r="Q97" s="17">
        <v>1.6619717997801396E-2</v>
      </c>
      <c r="R97" s="17">
        <v>2.7444229342116822E-2</v>
      </c>
      <c r="S97" s="17">
        <v>1.8821040843613718E-2</v>
      </c>
      <c r="T97" s="17">
        <v>2.2697324104945245E-2</v>
      </c>
      <c r="U97" s="17">
        <v>7.1136847839415691E-3</v>
      </c>
      <c r="V97" s="17">
        <v>3.1127775782071702E-2</v>
      </c>
      <c r="W97" s="17">
        <v>7.2417509601544833E-2</v>
      </c>
      <c r="X97" s="18">
        <v>6.6497466947508896E-2</v>
      </c>
      <c r="Y97" s="17">
        <v>2.3586482935464406E-2</v>
      </c>
      <c r="Z97" s="17">
        <v>4.4989067256485105E-3</v>
      </c>
      <c r="AA97" s="17">
        <v>6.0725103540789638E-3</v>
      </c>
      <c r="AB97" s="17">
        <v>7.0598332932727149E-3</v>
      </c>
      <c r="AC97" s="17">
        <v>8.8208979523380342E-3</v>
      </c>
      <c r="AD97" s="19">
        <v>2.3633445506280903E-3</v>
      </c>
    </row>
    <row r="98" spans="1:30" x14ac:dyDescent="0.3">
      <c r="A98" s="200">
        <v>21</v>
      </c>
      <c r="B98" s="200" t="s">
        <v>74</v>
      </c>
      <c r="C98" s="200">
        <v>20</v>
      </c>
      <c r="D98" s="44" t="s">
        <v>79</v>
      </c>
      <c r="E98" s="84">
        <v>114248</v>
      </c>
      <c r="F98" s="46" t="s">
        <v>80</v>
      </c>
      <c r="G98" s="46">
        <v>1</v>
      </c>
      <c r="H98" s="47">
        <v>1</v>
      </c>
      <c r="I98" s="66">
        <v>1</v>
      </c>
      <c r="J98" s="66">
        <v>1</v>
      </c>
      <c r="K98" s="66">
        <v>1</v>
      </c>
      <c r="L98" s="50">
        <v>0.22894092119322154</v>
      </c>
      <c r="M98" s="50">
        <v>0.49559122108925108</v>
      </c>
      <c r="N98" s="50">
        <v>0.96563292333516659</v>
      </c>
      <c r="O98" s="11">
        <v>1.3813949667982483E-2</v>
      </c>
      <c r="P98" s="11">
        <v>6.9234305840339988E-2</v>
      </c>
      <c r="Q98" s="11">
        <v>2.0774647497251747E-2</v>
      </c>
      <c r="R98" s="11">
        <v>2.7444229342116822E-2</v>
      </c>
      <c r="S98" s="11">
        <v>1.8821040843613718E-2</v>
      </c>
      <c r="T98" s="11">
        <v>5.6743310262363109E-2</v>
      </c>
      <c r="U98" s="11">
        <v>1.0670527175912355E-2</v>
      </c>
      <c r="V98" s="11">
        <v>3.1127775782071702E-2</v>
      </c>
      <c r="W98" s="11">
        <v>7.2417509601544833E-2</v>
      </c>
      <c r="X98" s="27">
        <v>9.9746200421263337E-2</v>
      </c>
      <c r="Y98" s="11">
        <v>2.3586482935464406E-2</v>
      </c>
      <c r="Z98" s="11">
        <v>1.7995626902594042E-2</v>
      </c>
      <c r="AA98" s="11">
        <v>1.2145020708157928E-2</v>
      </c>
      <c r="AB98" s="11">
        <v>7.0598332932727149E-3</v>
      </c>
      <c r="AC98" s="11">
        <v>1.1026122440422543E-2</v>
      </c>
      <c r="AD98" s="13">
        <v>2.9541806882851132E-3</v>
      </c>
    </row>
    <row r="99" spans="1:30" x14ac:dyDescent="0.3">
      <c r="A99" s="201"/>
      <c r="B99" s="201"/>
      <c r="C99" s="201"/>
      <c r="D99" s="51" t="s">
        <v>37</v>
      </c>
      <c r="E99" s="80">
        <v>110660</v>
      </c>
      <c r="F99" s="53" t="s">
        <v>36</v>
      </c>
      <c r="G99" s="53" t="s">
        <v>42</v>
      </c>
      <c r="H99" s="54" t="s">
        <v>42</v>
      </c>
      <c r="I99" s="59">
        <v>4</v>
      </c>
      <c r="J99" s="59">
        <v>4</v>
      </c>
      <c r="K99" s="55">
        <v>3</v>
      </c>
      <c r="L99" s="57">
        <v>0.19180728343358575</v>
      </c>
      <c r="M99" s="57">
        <v>0.41575000944429746</v>
      </c>
      <c r="N99" s="57">
        <v>0.80872431166496206</v>
      </c>
      <c r="O99" s="14">
        <v>1.3813949667982483E-2</v>
      </c>
      <c r="P99" s="14">
        <v>6.9234305840339988E-2</v>
      </c>
      <c r="Q99" s="14">
        <v>2.0774647497251747E-2</v>
      </c>
      <c r="R99" s="14">
        <v>1.6466537605270091E-2</v>
      </c>
      <c r="S99" s="14">
        <v>1.8821040843613718E-2</v>
      </c>
      <c r="T99" s="14">
        <v>5.6743310262363109E-2</v>
      </c>
      <c r="U99" s="14">
        <v>1.0670527175912355E-2</v>
      </c>
      <c r="V99" s="14">
        <v>1.8676665469243021E-2</v>
      </c>
      <c r="W99" s="14">
        <v>7.2417509601544833E-2</v>
      </c>
      <c r="X99" s="15">
        <v>9.9746200421263337E-2</v>
      </c>
      <c r="Y99" s="14">
        <v>1.7689862201598305E-2</v>
      </c>
      <c r="Z99" s="14">
        <v>8.9978134512970209E-3</v>
      </c>
      <c r="AA99" s="14">
        <v>1.2145020708157928E-2</v>
      </c>
      <c r="AB99" s="14">
        <v>7.0598332932727149E-3</v>
      </c>
      <c r="AC99" s="14">
        <v>8.8208979523380342E-3</v>
      </c>
      <c r="AD99" s="16">
        <v>2.3633445506280903E-3</v>
      </c>
    </row>
    <row r="100" spans="1:30" x14ac:dyDescent="0.3">
      <c r="A100" s="201"/>
      <c r="B100" s="201"/>
      <c r="C100" s="201"/>
      <c r="D100" s="83">
        <v>161560000</v>
      </c>
      <c r="E100" s="80">
        <v>112679</v>
      </c>
      <c r="F100" s="53" t="s">
        <v>77</v>
      </c>
      <c r="G100" s="53" t="s">
        <v>42</v>
      </c>
      <c r="H100" s="54" t="s">
        <v>42</v>
      </c>
      <c r="I100" s="59">
        <v>5</v>
      </c>
      <c r="J100" s="59">
        <v>5</v>
      </c>
      <c r="K100" s="59">
        <v>5</v>
      </c>
      <c r="L100" s="57">
        <v>0.17958716706461791</v>
      </c>
      <c r="M100" s="57">
        <v>0.39283011157604159</v>
      </c>
      <c r="N100" s="57">
        <v>0.70407514227039025</v>
      </c>
      <c r="O100" s="14">
        <v>8.2883698007894888E-3</v>
      </c>
      <c r="P100" s="14">
        <v>6.9234305840339988E-2</v>
      </c>
      <c r="Q100" s="14">
        <v>2.0774647497251747E-2</v>
      </c>
      <c r="R100" s="14">
        <v>2.7444229342116822E-2</v>
      </c>
      <c r="S100" s="14">
        <v>1.8821040843613718E-2</v>
      </c>
      <c r="T100" s="14">
        <v>5.6743310262363109E-2</v>
      </c>
      <c r="U100" s="14">
        <v>1.0670527175912355E-2</v>
      </c>
      <c r="V100" s="14">
        <v>3.1127775782071702E-2</v>
      </c>
      <c r="W100" s="14">
        <v>2.413916986718161E-2</v>
      </c>
      <c r="X100" s="15">
        <v>9.9746200421263337E-2</v>
      </c>
      <c r="Y100" s="14">
        <v>1.1793241467732203E-2</v>
      </c>
      <c r="Z100" s="14">
        <v>8.9978134512970209E-3</v>
      </c>
      <c r="AA100" s="14">
        <v>1.2145020708157928E-2</v>
      </c>
      <c r="AB100" s="14">
        <v>7.0598332932727149E-3</v>
      </c>
      <c r="AC100" s="14">
        <v>1.1026122440422543E-2</v>
      </c>
      <c r="AD100" s="16">
        <v>2.9541806882851132E-3</v>
      </c>
    </row>
    <row r="101" spans="1:30" x14ac:dyDescent="0.3">
      <c r="A101" s="201"/>
      <c r="B101" s="201"/>
      <c r="C101" s="201"/>
      <c r="D101" s="195"/>
      <c r="E101" s="76">
        <v>114020</v>
      </c>
      <c r="F101" s="53" t="s">
        <v>40</v>
      </c>
      <c r="G101" s="53">
        <v>2</v>
      </c>
      <c r="H101" s="54">
        <v>2</v>
      </c>
      <c r="I101" s="55">
        <v>3</v>
      </c>
      <c r="J101" s="55">
        <v>3</v>
      </c>
      <c r="K101" s="55">
        <v>4</v>
      </c>
      <c r="L101" s="57">
        <v>0.19513045487540598</v>
      </c>
      <c r="M101" s="57">
        <v>0.42648440126368864</v>
      </c>
      <c r="N101" s="57">
        <v>0.74283309483157534</v>
      </c>
      <c r="O101" s="14">
        <v>8.2883698007894888E-3</v>
      </c>
      <c r="P101" s="14">
        <v>6.9234305840339988E-2</v>
      </c>
      <c r="Q101" s="14">
        <v>1.6619717997801396E-2</v>
      </c>
      <c r="R101" s="14">
        <v>2.7444229342116822E-2</v>
      </c>
      <c r="S101" s="14">
        <v>1.8821040843613718E-2</v>
      </c>
      <c r="T101" s="14">
        <v>5.6743310262363109E-2</v>
      </c>
      <c r="U101" s="14">
        <v>7.1136847839415691E-3</v>
      </c>
      <c r="V101" s="14">
        <v>3.1127775782071702E-2</v>
      </c>
      <c r="W101" s="14">
        <v>2.413916986718161E-2</v>
      </c>
      <c r="X101" s="15">
        <v>9.9746200421263337E-2</v>
      </c>
      <c r="Y101" s="14">
        <v>1.7689862201598305E-2</v>
      </c>
      <c r="Z101" s="14">
        <v>4.4989067256485105E-3</v>
      </c>
      <c r="AA101" s="14">
        <v>3.0362551770394819E-2</v>
      </c>
      <c r="AB101" s="14">
        <v>5.647866634618171E-3</v>
      </c>
      <c r="AC101" s="14">
        <v>1.1026122440422543E-2</v>
      </c>
      <c r="AD101" s="16">
        <v>2.3633445506280903E-3</v>
      </c>
    </row>
    <row r="102" spans="1:30" ht="15" thickBot="1" x14ac:dyDescent="0.35">
      <c r="A102" s="202"/>
      <c r="B102" s="202"/>
      <c r="C102" s="202"/>
      <c r="D102" s="196"/>
      <c r="E102" s="82">
        <v>113575</v>
      </c>
      <c r="F102" s="61" t="s">
        <v>78</v>
      </c>
      <c r="G102" s="61">
        <v>3</v>
      </c>
      <c r="H102" s="62">
        <v>3</v>
      </c>
      <c r="I102" s="85">
        <v>2</v>
      </c>
      <c r="J102" s="85">
        <v>2</v>
      </c>
      <c r="K102" s="63">
        <v>2</v>
      </c>
      <c r="L102" s="65">
        <v>0.20453417343316729</v>
      </c>
      <c r="M102" s="65">
        <v>0.44351297089888936</v>
      </c>
      <c r="N102" s="65">
        <v>0.8237253093238649</v>
      </c>
      <c r="O102" s="17">
        <v>5.5255798671929928E-3</v>
      </c>
      <c r="P102" s="17">
        <v>4.154058350420399E-2</v>
      </c>
      <c r="Q102" s="17">
        <v>1.6619717997801396E-2</v>
      </c>
      <c r="R102" s="17">
        <v>2.7444229342116822E-2</v>
      </c>
      <c r="S102" s="17">
        <v>1.8821040843613718E-2</v>
      </c>
      <c r="T102" s="17">
        <v>2.2697324104945245E-2</v>
      </c>
      <c r="U102" s="17">
        <v>7.1136847839415691E-3</v>
      </c>
      <c r="V102" s="17">
        <v>3.1127775782071702E-2</v>
      </c>
      <c r="W102" s="17">
        <v>7.2417509601544833E-2</v>
      </c>
      <c r="X102" s="18">
        <v>6.6497466947508896E-2</v>
      </c>
      <c r="Y102" s="17">
        <v>2.3586482935464406E-2</v>
      </c>
      <c r="Z102" s="17">
        <v>4.4989067256485105E-3</v>
      </c>
      <c r="AA102" s="17">
        <v>6.0725103540789638E-3</v>
      </c>
      <c r="AB102" s="17">
        <v>7.0598332932727149E-3</v>
      </c>
      <c r="AC102" s="17">
        <v>8.8208979523380342E-3</v>
      </c>
      <c r="AD102" s="19">
        <v>2.3633445506280903E-3</v>
      </c>
    </row>
    <row r="103" spans="1:30" x14ac:dyDescent="0.3">
      <c r="A103" s="200">
        <v>22</v>
      </c>
      <c r="B103" s="200" t="s">
        <v>81</v>
      </c>
      <c r="C103" s="200">
        <v>10</v>
      </c>
      <c r="D103" s="44" t="s">
        <v>82</v>
      </c>
      <c r="E103" s="71">
        <v>114202</v>
      </c>
      <c r="F103" s="46" t="s">
        <v>57</v>
      </c>
      <c r="G103" s="46">
        <v>1</v>
      </c>
      <c r="H103" s="47">
        <v>1</v>
      </c>
      <c r="I103" s="48">
        <v>2</v>
      </c>
      <c r="J103" s="48">
        <v>2</v>
      </c>
      <c r="K103" s="48">
        <v>2</v>
      </c>
      <c r="L103" s="50">
        <v>0.26328132212226907</v>
      </c>
      <c r="M103" s="50">
        <v>0.50948925236510101</v>
      </c>
      <c r="N103" s="50">
        <v>0.70112781897801424</v>
      </c>
      <c r="O103" s="174">
        <v>1.1721524982240083E-2</v>
      </c>
      <c r="P103" s="174">
        <v>7.2282737390480536E-2</v>
      </c>
      <c r="Q103" s="174">
        <v>2.1489462467440247E-2</v>
      </c>
      <c r="R103" s="174">
        <v>2.8652616623253618E-2</v>
      </c>
      <c r="S103" s="174">
        <v>2.3344628057302797E-2</v>
      </c>
      <c r="T103" s="174">
        <v>6.901048309325028E-2</v>
      </c>
      <c r="U103" s="174">
        <v>1.2380358602697357E-2</v>
      </c>
      <c r="V103" s="174">
        <v>3.2498352010547141E-2</v>
      </c>
      <c r="W103" s="174">
        <v>3.7525864563017083E-2</v>
      </c>
      <c r="X103" s="174">
        <v>0.12750307248943638</v>
      </c>
      <c r="Y103" s="174">
        <v>2.6744557778531807E-2</v>
      </c>
      <c r="Z103" s="174">
        <v>9.7816544880358954E-3</v>
      </c>
      <c r="AA103" s="174">
        <v>1.4620267244731934E-2</v>
      </c>
      <c r="AB103" s="174">
        <v>7.6036731590337411E-3</v>
      </c>
      <c r="AC103" s="174">
        <v>1.1405509738550612E-2</v>
      </c>
      <c r="AD103" s="175">
        <v>2.9244896765514439E-3</v>
      </c>
    </row>
    <row r="104" spans="1:30" x14ac:dyDescent="0.3">
      <c r="A104" s="201"/>
      <c r="B104" s="201"/>
      <c r="C104" s="201"/>
      <c r="D104" s="51" t="s">
        <v>37</v>
      </c>
      <c r="E104" s="72">
        <v>110070</v>
      </c>
      <c r="F104" s="53" t="s">
        <v>83</v>
      </c>
      <c r="G104" s="53">
        <v>2</v>
      </c>
      <c r="H104" s="54">
        <v>2</v>
      </c>
      <c r="I104" s="55">
        <v>1</v>
      </c>
      <c r="J104" s="55">
        <v>1</v>
      </c>
      <c r="K104" s="55">
        <v>1</v>
      </c>
      <c r="L104" s="57">
        <v>0.29080791614814555</v>
      </c>
      <c r="M104" s="57">
        <v>0.55546494971231919</v>
      </c>
      <c r="N104" s="57">
        <v>0.88413487671537627</v>
      </c>
      <c r="O104" s="176">
        <v>1.1721524982240083E-2</v>
      </c>
      <c r="P104" s="176">
        <v>7.2282737390480536E-2</v>
      </c>
      <c r="Q104" s="176">
        <v>2.1489462467440247E-2</v>
      </c>
      <c r="R104" s="176">
        <v>2.8652616623253618E-2</v>
      </c>
      <c r="S104" s="176">
        <v>2.3344628057302797E-2</v>
      </c>
      <c r="T104" s="176">
        <v>6.901048309325028E-2</v>
      </c>
      <c r="U104" s="176">
        <v>8.2535724017982377E-3</v>
      </c>
      <c r="V104" s="176">
        <v>3.2498352010547141E-2</v>
      </c>
      <c r="W104" s="176">
        <v>0.11257759368905125</v>
      </c>
      <c r="X104" s="176">
        <v>0.12750307248943638</v>
      </c>
      <c r="Y104" s="176">
        <v>6.6861394446329518E-3</v>
      </c>
      <c r="Z104" s="176">
        <v>4.8908272440179477E-3</v>
      </c>
      <c r="AA104" s="176">
        <v>1.4620267244731934E-2</v>
      </c>
      <c r="AB104" s="176">
        <v>7.6036731590337411E-3</v>
      </c>
      <c r="AC104" s="176">
        <v>1.1405509738550612E-2</v>
      </c>
      <c r="AD104" s="177">
        <v>2.9244896765514439E-3</v>
      </c>
    </row>
    <row r="105" spans="1:30" x14ac:dyDescent="0.3">
      <c r="A105" s="201"/>
      <c r="B105" s="201"/>
      <c r="C105" s="201"/>
      <c r="D105" s="207">
        <v>85000000</v>
      </c>
      <c r="E105" s="52">
        <v>113767</v>
      </c>
      <c r="F105" s="53" t="s">
        <v>32</v>
      </c>
      <c r="G105" s="53" t="s">
        <v>84</v>
      </c>
      <c r="H105" s="54" t="s">
        <v>42</v>
      </c>
      <c r="I105" s="59">
        <v>3</v>
      </c>
      <c r="J105" s="59">
        <v>3</v>
      </c>
      <c r="K105" s="59">
        <v>3</v>
      </c>
      <c r="L105" s="57">
        <v>0.23881939973011129</v>
      </c>
      <c r="M105" s="57">
        <v>0.46076390191387095</v>
      </c>
      <c r="N105" s="57">
        <v>0.60626232830701177</v>
      </c>
      <c r="O105" s="176">
        <v>1.1721524982240083E-2</v>
      </c>
      <c r="P105" s="176">
        <v>7.2282737390480536E-2</v>
      </c>
      <c r="Q105" s="176">
        <v>2.1489462467440247E-2</v>
      </c>
      <c r="R105" s="176">
        <v>2.8652616623253618E-2</v>
      </c>
      <c r="S105" s="176">
        <v>2.3344628057302797E-2</v>
      </c>
      <c r="T105" s="176">
        <v>5.1757862319937703E-2</v>
      </c>
      <c r="U105" s="176">
        <v>1.2380358602697357E-2</v>
      </c>
      <c r="V105" s="176">
        <v>3.2498352010547141E-2</v>
      </c>
      <c r="W105" s="176">
        <v>3.7525864563017083E-2</v>
      </c>
      <c r="X105" s="176">
        <v>7.6501843493661806E-2</v>
      </c>
      <c r="Y105" s="176">
        <v>2.6744557778531807E-2</v>
      </c>
      <c r="Z105" s="176">
        <v>1.9563308976071791E-2</v>
      </c>
      <c r="AA105" s="176">
        <v>2.4367112074553225E-2</v>
      </c>
      <c r="AB105" s="176">
        <v>7.6036731590337411E-3</v>
      </c>
      <c r="AC105" s="176">
        <v>1.1405509738550612E-2</v>
      </c>
      <c r="AD105" s="177">
        <v>2.9244896765514439E-3</v>
      </c>
    </row>
    <row r="106" spans="1:30" ht="15" thickBot="1" x14ac:dyDescent="0.35">
      <c r="A106" s="202"/>
      <c r="B106" s="202"/>
      <c r="C106" s="202"/>
      <c r="D106" s="208"/>
      <c r="E106" s="60">
        <v>113554</v>
      </c>
      <c r="F106" s="61" t="s">
        <v>85</v>
      </c>
      <c r="G106" s="61" t="s">
        <v>84</v>
      </c>
      <c r="H106" s="62" t="s">
        <v>42</v>
      </c>
      <c r="I106" s="63">
        <v>4</v>
      </c>
      <c r="J106" s="63">
        <v>4</v>
      </c>
      <c r="K106" s="63">
        <v>4</v>
      </c>
      <c r="L106" s="65">
        <v>0.20709136199947251</v>
      </c>
      <c r="M106" s="65">
        <v>0.40148013731941051</v>
      </c>
      <c r="N106" s="65">
        <v>0.570220507369535</v>
      </c>
      <c r="O106" s="178">
        <v>1.1721524982240083E-2</v>
      </c>
      <c r="P106" s="178">
        <v>7.2282737390480536E-2</v>
      </c>
      <c r="Q106" s="178">
        <v>2.1489462467440247E-2</v>
      </c>
      <c r="R106" s="178">
        <v>2.8652616623253618E-2</v>
      </c>
      <c r="S106" s="178">
        <v>1.1672314028651399E-2</v>
      </c>
      <c r="T106" s="178">
        <v>3.450524154662514E-2</v>
      </c>
      <c r="U106" s="178">
        <v>8.2535724017982377E-3</v>
      </c>
      <c r="V106" s="178">
        <v>3.2498352010547141E-2</v>
      </c>
      <c r="W106" s="178">
        <v>3.7525864563017083E-2</v>
      </c>
      <c r="X106" s="178">
        <v>7.6501843493661806E-2</v>
      </c>
      <c r="Y106" s="178">
        <v>2.0058418333898854E-2</v>
      </c>
      <c r="Z106" s="178">
        <v>4.8908272440179477E-3</v>
      </c>
      <c r="AA106" s="178">
        <v>1.9493689659642582E-2</v>
      </c>
      <c r="AB106" s="178">
        <v>7.6036731590337411E-3</v>
      </c>
      <c r="AC106" s="178">
        <v>1.1405509738550612E-2</v>
      </c>
      <c r="AD106" s="179">
        <v>2.9244896765514439E-3</v>
      </c>
    </row>
    <row r="107" spans="1:30" x14ac:dyDescent="0.3">
      <c r="A107" s="200">
        <v>23</v>
      </c>
      <c r="B107" s="200" t="s">
        <v>86</v>
      </c>
      <c r="C107" s="200">
        <v>10</v>
      </c>
      <c r="D107" s="193" t="s">
        <v>87</v>
      </c>
      <c r="E107" s="84">
        <v>110013</v>
      </c>
      <c r="F107" s="46" t="s">
        <v>88</v>
      </c>
      <c r="G107" s="46" t="s">
        <v>42</v>
      </c>
      <c r="H107" s="47" t="s">
        <v>42</v>
      </c>
      <c r="I107" s="49">
        <v>3</v>
      </c>
      <c r="J107" s="49">
        <v>3</v>
      </c>
      <c r="K107" s="49">
        <v>3</v>
      </c>
      <c r="L107" s="50">
        <v>0.27422111460538212</v>
      </c>
      <c r="M107" s="50">
        <v>0.46558013961326378</v>
      </c>
      <c r="N107" s="50">
        <v>0.63571491548459247</v>
      </c>
      <c r="O107" s="11">
        <v>1.353485120761847E-2</v>
      </c>
      <c r="P107" s="11">
        <v>6.6138084670652339E-2</v>
      </c>
      <c r="Q107" s="11">
        <v>2.6451699754616302E-2</v>
      </c>
      <c r="R107" s="11">
        <v>3.3085191840845241E-2</v>
      </c>
      <c r="S107" s="11">
        <v>2.4297859248535173E-2</v>
      </c>
      <c r="T107" s="11">
        <v>4.5201888748004813E-2</v>
      </c>
      <c r="U107" s="11">
        <v>1.2148929624267535E-2</v>
      </c>
      <c r="V107" s="11">
        <v>3.6767688134472565E-2</v>
      </c>
      <c r="W107" s="11">
        <v>2.9822533104333963E-2</v>
      </c>
      <c r="X107" s="27">
        <v>0.10353641561610288</v>
      </c>
      <c r="Y107" s="11">
        <v>7.5429825872255895E-3</v>
      </c>
      <c r="Z107" s="11">
        <v>1.3244422786947223E-2</v>
      </c>
      <c r="AA107" s="11">
        <v>2.7901259589399031E-2</v>
      </c>
      <c r="AB107" s="11">
        <v>9.3594746606499597E-3</v>
      </c>
      <c r="AC107" s="11">
        <v>1.3169948235594187E-2</v>
      </c>
      <c r="AD107" s="13">
        <v>3.3769098039985153E-3</v>
      </c>
    </row>
    <row r="108" spans="1:30" x14ac:dyDescent="0.3">
      <c r="A108" s="201"/>
      <c r="B108" s="201"/>
      <c r="C108" s="201"/>
      <c r="D108" s="194"/>
      <c r="E108" s="80">
        <v>111045</v>
      </c>
      <c r="F108" s="53" t="s">
        <v>49</v>
      </c>
      <c r="G108" s="53">
        <v>1</v>
      </c>
      <c r="H108" s="54">
        <v>1</v>
      </c>
      <c r="I108" s="56">
        <v>1</v>
      </c>
      <c r="J108" s="56">
        <v>1</v>
      </c>
      <c r="K108" s="56">
        <v>1</v>
      </c>
      <c r="L108" s="57">
        <v>0.38012318917170662</v>
      </c>
      <c r="M108" s="57">
        <v>0.6404160727133843</v>
      </c>
      <c r="N108" s="57">
        <v>0.92961743091210691</v>
      </c>
      <c r="O108" s="14">
        <v>1.353485120761847E-2</v>
      </c>
      <c r="P108" s="14">
        <v>0.11023014111775389</v>
      </c>
      <c r="Q108" s="14">
        <v>2.6451699754616302E-2</v>
      </c>
      <c r="R108" s="14">
        <v>3.3085191840845241E-2</v>
      </c>
      <c r="S108" s="14">
        <v>2.4297859248535173E-2</v>
      </c>
      <c r="T108" s="14">
        <v>7.5336481246674691E-2</v>
      </c>
      <c r="U108" s="14">
        <v>1.2148929624267535E-2</v>
      </c>
      <c r="V108" s="14">
        <v>4.5959610168090706E-2</v>
      </c>
      <c r="W108" s="14">
        <v>8.9467599313001883E-2</v>
      </c>
      <c r="X108" s="15">
        <v>0.12942051952012859</v>
      </c>
      <c r="Y108" s="14">
        <v>3.0171930348902358E-2</v>
      </c>
      <c r="Z108" s="14">
        <v>1.3244422786947223E-2</v>
      </c>
      <c r="AA108" s="14">
        <v>1.1160503835759613E-2</v>
      </c>
      <c r="AB108" s="14">
        <v>9.3594746606499597E-3</v>
      </c>
      <c r="AC108" s="14">
        <v>1.3169948235594187E-2</v>
      </c>
      <c r="AD108" s="16">
        <v>3.3769098039985153E-3</v>
      </c>
    </row>
    <row r="109" spans="1:30" ht="15" thickBot="1" x14ac:dyDescent="0.35">
      <c r="A109" s="202"/>
      <c r="B109" s="202"/>
      <c r="C109" s="202"/>
      <c r="D109" s="77" t="s">
        <v>89</v>
      </c>
      <c r="E109" s="82">
        <v>112503</v>
      </c>
      <c r="F109" s="61" t="s">
        <v>52</v>
      </c>
      <c r="G109" s="61">
        <v>2</v>
      </c>
      <c r="H109" s="62">
        <v>2</v>
      </c>
      <c r="I109" s="64">
        <v>2</v>
      </c>
      <c r="J109" s="64">
        <v>2</v>
      </c>
      <c r="K109" s="64">
        <v>2</v>
      </c>
      <c r="L109" s="65">
        <v>0.3456556962229097</v>
      </c>
      <c r="M109" s="65">
        <v>0.58193844115175275</v>
      </c>
      <c r="N109" s="65">
        <v>0.8047918737912475</v>
      </c>
      <c r="O109" s="17">
        <v>1.353485120761847E-2</v>
      </c>
      <c r="P109" s="17">
        <v>6.6138084670652339E-2</v>
      </c>
      <c r="Q109" s="17">
        <v>2.1161359803693044E-2</v>
      </c>
      <c r="R109" s="17">
        <v>3.3085191840845241E-2</v>
      </c>
      <c r="S109" s="17">
        <v>2.4297859248535173E-2</v>
      </c>
      <c r="T109" s="17">
        <v>7.5336481246674691E-2</v>
      </c>
      <c r="U109" s="17">
        <v>1.2148929624267535E-2</v>
      </c>
      <c r="V109" s="17">
        <v>2.7575766100854424E-2</v>
      </c>
      <c r="W109" s="17">
        <v>8.9467599313001883E-2</v>
      </c>
      <c r="X109" s="18">
        <v>0.12942051952012859</v>
      </c>
      <c r="Y109" s="17">
        <v>3.0171930348902358E-2</v>
      </c>
      <c r="Z109" s="17">
        <v>1.3244422786947223E-2</v>
      </c>
      <c r="AA109" s="17">
        <v>2.2321007671519226E-2</v>
      </c>
      <c r="AB109" s="17">
        <v>7.4875797285199686E-3</v>
      </c>
      <c r="AC109" s="17">
        <v>1.3169948235594187E-2</v>
      </c>
      <c r="AD109" s="19">
        <v>3.3769098039985153E-3</v>
      </c>
    </row>
    <row r="110" spans="1:30" x14ac:dyDescent="0.3">
      <c r="A110" s="200">
        <v>24</v>
      </c>
      <c r="B110" s="200" t="s">
        <v>90</v>
      </c>
      <c r="C110" s="200">
        <v>10</v>
      </c>
      <c r="D110" s="193" t="s">
        <v>91</v>
      </c>
      <c r="E110" s="79">
        <v>113965</v>
      </c>
      <c r="F110" s="46" t="s">
        <v>92</v>
      </c>
      <c r="G110" s="46">
        <v>1</v>
      </c>
      <c r="H110" s="47">
        <v>1</v>
      </c>
      <c r="I110" s="49">
        <v>1</v>
      </c>
      <c r="J110" s="49">
        <v>1</v>
      </c>
      <c r="K110" s="49">
        <v>1</v>
      </c>
      <c r="L110" s="50">
        <v>0.26003158867939413</v>
      </c>
      <c r="M110" s="50">
        <v>0.51316578128902657</v>
      </c>
      <c r="N110" s="50">
        <v>0.84823544072239565</v>
      </c>
      <c r="O110" s="11">
        <v>1.1721524982240083E-2</v>
      </c>
      <c r="P110" s="11">
        <v>0.10023812153549067</v>
      </c>
      <c r="Q110" s="11">
        <v>2.1489462467440247E-2</v>
      </c>
      <c r="R110" s="11">
        <v>2.8652616623253618E-2</v>
      </c>
      <c r="S110" s="11">
        <v>2.1042563366810131E-2</v>
      </c>
      <c r="T110" s="11">
        <v>6.0661150283764724E-2</v>
      </c>
      <c r="U110" s="11">
        <v>9.183727566124936E-3</v>
      </c>
      <c r="V110" s="11">
        <v>4.5067105593117676E-2</v>
      </c>
      <c r="W110" s="11">
        <v>6.4996704021094046E-2</v>
      </c>
      <c r="X110" s="27">
        <v>8.8174782574631752E-2</v>
      </c>
      <c r="Y110" s="11">
        <v>1.0213246704020169E-2</v>
      </c>
      <c r="Z110" s="11">
        <v>7.2542691215464325E-3</v>
      </c>
      <c r="AA110" s="11">
        <v>2.0669174910189447E-2</v>
      </c>
      <c r="AB110" s="11">
        <v>8.5548006738248219E-3</v>
      </c>
      <c r="AC110" s="11">
        <v>1.1956222914006779E-2</v>
      </c>
      <c r="AD110" s="13">
        <v>3.2903079514710908E-3</v>
      </c>
    </row>
    <row r="111" spans="1:30" x14ac:dyDescent="0.3">
      <c r="A111" s="201"/>
      <c r="B111" s="201"/>
      <c r="C111" s="201"/>
      <c r="D111" s="194"/>
      <c r="E111" s="80">
        <v>110456</v>
      </c>
      <c r="F111" s="53" t="s">
        <v>93</v>
      </c>
      <c r="G111" s="53" t="s">
        <v>42</v>
      </c>
      <c r="H111" s="54" t="s">
        <v>42</v>
      </c>
      <c r="I111" s="56">
        <v>4</v>
      </c>
      <c r="J111" s="56">
        <v>4</v>
      </c>
      <c r="K111" s="56">
        <v>4</v>
      </c>
      <c r="L111" s="57">
        <v>0.24456856946749816</v>
      </c>
      <c r="M111" s="57">
        <v>0.48288070065107941</v>
      </c>
      <c r="N111" s="57">
        <v>0.77547116128859483</v>
      </c>
      <c r="O111" s="14">
        <v>1.1721524982240083E-2</v>
      </c>
      <c r="P111" s="14">
        <v>6.0142872921294395E-2</v>
      </c>
      <c r="Q111" s="14">
        <v>2.1489462467440247E-2</v>
      </c>
      <c r="R111" s="14">
        <v>2.8652616623253618E-2</v>
      </c>
      <c r="S111" s="14">
        <v>2.1042563366810131E-2</v>
      </c>
      <c r="T111" s="14">
        <v>4.8528920227011774E-2</v>
      </c>
      <c r="U111" s="14">
        <v>1.3775591349187405E-2</v>
      </c>
      <c r="V111" s="14">
        <v>2.7040263355870602E-2</v>
      </c>
      <c r="W111" s="14">
        <v>6.4996704021094046E-2</v>
      </c>
      <c r="X111" s="15">
        <v>0.1102184782182897</v>
      </c>
      <c r="Y111" s="14">
        <v>2.0426493408040338E-2</v>
      </c>
      <c r="Z111" s="14">
        <v>1.4508538243092865E-2</v>
      </c>
      <c r="AA111" s="14">
        <v>1.6535339928151555E-2</v>
      </c>
      <c r="AB111" s="14">
        <v>8.5548006738248219E-3</v>
      </c>
      <c r="AC111" s="14">
        <v>1.1956222914006779E-2</v>
      </c>
      <c r="AD111" s="16">
        <v>3.2903079514710908E-3</v>
      </c>
    </row>
    <row r="112" spans="1:30" x14ac:dyDescent="0.3">
      <c r="A112" s="201"/>
      <c r="B112" s="201"/>
      <c r="C112" s="201"/>
      <c r="D112" s="51" t="s">
        <v>37</v>
      </c>
      <c r="E112" s="80">
        <v>110138</v>
      </c>
      <c r="F112" s="86" t="s">
        <v>94</v>
      </c>
      <c r="G112" s="53">
        <v>2</v>
      </c>
      <c r="H112" s="54">
        <v>3</v>
      </c>
      <c r="I112" s="56">
        <v>3</v>
      </c>
      <c r="J112" s="56">
        <v>3</v>
      </c>
      <c r="K112" s="56">
        <v>3</v>
      </c>
      <c r="L112" s="57">
        <v>0.2471211952417309</v>
      </c>
      <c r="M112" s="57">
        <v>0.48802982234196851</v>
      </c>
      <c r="N112" s="57">
        <v>0.7840366687752669</v>
      </c>
      <c r="O112" s="14">
        <v>1.1721524982240083E-2</v>
      </c>
      <c r="P112" s="14">
        <v>6.0142872921294395E-2</v>
      </c>
      <c r="Q112" s="14">
        <v>2.1489462467440247E-2</v>
      </c>
      <c r="R112" s="14">
        <v>2.8652616623253618E-2</v>
      </c>
      <c r="S112" s="14">
        <v>2.1042563366810131E-2</v>
      </c>
      <c r="T112" s="14">
        <v>6.0661150283764724E-2</v>
      </c>
      <c r="U112" s="14">
        <v>9.183727566124936E-3</v>
      </c>
      <c r="V112" s="14">
        <v>2.7040263355870602E-2</v>
      </c>
      <c r="W112" s="14">
        <v>6.4996704021094046E-2</v>
      </c>
      <c r="X112" s="15">
        <v>0.1102184782182897</v>
      </c>
      <c r="Y112" s="14">
        <v>2.0426493408040338E-2</v>
      </c>
      <c r="Z112" s="14">
        <v>1.4508538243092865E-2</v>
      </c>
      <c r="AA112" s="14">
        <v>1.6535339928151555E-2</v>
      </c>
      <c r="AB112" s="14">
        <v>8.5548006738248219E-3</v>
      </c>
      <c r="AC112" s="14">
        <v>9.5649783312054225E-3</v>
      </c>
      <c r="AD112" s="16">
        <v>3.2903079514710908E-3</v>
      </c>
    </row>
    <row r="113" spans="1:30" ht="15" thickBot="1" x14ac:dyDescent="0.35">
      <c r="A113" s="202"/>
      <c r="B113" s="202"/>
      <c r="C113" s="202"/>
      <c r="D113" s="77">
        <v>5115560</v>
      </c>
      <c r="E113" s="82">
        <v>111462</v>
      </c>
      <c r="F113" s="61" t="s">
        <v>95</v>
      </c>
      <c r="G113" s="61">
        <v>3</v>
      </c>
      <c r="H113" s="62">
        <v>2</v>
      </c>
      <c r="I113" s="64">
        <v>2</v>
      </c>
      <c r="J113" s="64">
        <v>2</v>
      </c>
      <c r="K113" s="64">
        <v>2</v>
      </c>
      <c r="L113" s="65">
        <v>0.24827864661137525</v>
      </c>
      <c r="M113" s="65">
        <v>0.49040681431410399</v>
      </c>
      <c r="N113" s="65">
        <v>0.78736235351240036</v>
      </c>
      <c r="O113" s="17">
        <v>1.1721524982240083E-2</v>
      </c>
      <c r="P113" s="17">
        <v>6.0142872921294395E-2</v>
      </c>
      <c r="Q113" s="17">
        <v>2.1489462467440247E-2</v>
      </c>
      <c r="R113" s="17">
        <v>2.8652616623253618E-2</v>
      </c>
      <c r="S113" s="17">
        <v>2.1042563366810131E-2</v>
      </c>
      <c r="T113" s="17">
        <v>6.0661150283764724E-2</v>
      </c>
      <c r="U113" s="17">
        <v>9.183727566124936E-3</v>
      </c>
      <c r="V113" s="17">
        <v>2.7040263355870602E-2</v>
      </c>
      <c r="W113" s="17">
        <v>6.4996704021094046E-2</v>
      </c>
      <c r="X113" s="18">
        <v>0.1102184782182897</v>
      </c>
      <c r="Y113" s="17">
        <v>3.0639740112060502E-2</v>
      </c>
      <c r="Z113" s="17">
        <v>7.2542691215464325E-3</v>
      </c>
      <c r="AA113" s="17">
        <v>2.0669174910189447E-2</v>
      </c>
      <c r="AB113" s="17">
        <v>3.4219202695299285E-3</v>
      </c>
      <c r="AC113" s="17">
        <v>1.1956222914006779E-2</v>
      </c>
      <c r="AD113" s="19">
        <v>1.3161231805884363E-3</v>
      </c>
    </row>
    <row r="114" spans="1:30" x14ac:dyDescent="0.3">
      <c r="A114" s="200">
        <v>25</v>
      </c>
      <c r="B114" s="200" t="s">
        <v>90</v>
      </c>
      <c r="C114" s="200">
        <v>20</v>
      </c>
      <c r="D114" s="193" t="s">
        <v>96</v>
      </c>
      <c r="E114" s="84">
        <v>110456</v>
      </c>
      <c r="F114" s="46" t="s">
        <v>93</v>
      </c>
      <c r="G114" s="46" t="s">
        <v>42</v>
      </c>
      <c r="H114" s="47" t="s">
        <v>42</v>
      </c>
      <c r="I114" s="49">
        <v>3</v>
      </c>
      <c r="J114" s="49">
        <v>3</v>
      </c>
      <c r="K114" s="49">
        <v>3</v>
      </c>
      <c r="L114" s="50">
        <v>0.28242223575032238</v>
      </c>
      <c r="M114" s="50">
        <v>0.47766874738747234</v>
      </c>
      <c r="N114" s="50">
        <v>0.54794458752428687</v>
      </c>
      <c r="O114" s="11">
        <v>1.353485120761847E-2</v>
      </c>
      <c r="P114" s="11">
        <v>8.3464915780313925E-2</v>
      </c>
      <c r="Q114" s="11">
        <v>2.4813893880633972E-2</v>
      </c>
      <c r="R114" s="11">
        <v>3.7302529549324399E-2</v>
      </c>
      <c r="S114" s="11">
        <v>2.4297859248535177E-2</v>
      </c>
      <c r="T114" s="11">
        <v>4.5201888748004813E-2</v>
      </c>
      <c r="U114" s="11">
        <v>1.5310713775607748E-2</v>
      </c>
      <c r="V114" s="11">
        <v>4.4733799656501101E-2</v>
      </c>
      <c r="W114" s="11">
        <v>7.5051729126034167E-2</v>
      </c>
      <c r="X114" s="27">
        <v>2.9445573289712177E-2</v>
      </c>
      <c r="Y114" s="11">
        <v>2.1018688313410205E-2</v>
      </c>
      <c r="Z114" s="11">
        <v>1.5293342122610383E-2</v>
      </c>
      <c r="AA114" s="11">
        <v>1.9832735767014754E-2</v>
      </c>
      <c r="AB114" s="11">
        <v>1.0347288561404952E-2</v>
      </c>
      <c r="AC114" s="11">
        <v>1.4039211990974942E-2</v>
      </c>
      <c r="AD114" s="13">
        <v>3.9797263697711419E-3</v>
      </c>
    </row>
    <row r="115" spans="1:30" x14ac:dyDescent="0.3">
      <c r="A115" s="201"/>
      <c r="B115" s="201"/>
      <c r="C115" s="201"/>
      <c r="D115" s="194"/>
      <c r="E115" s="80">
        <v>110138</v>
      </c>
      <c r="F115" s="53" t="s">
        <v>94</v>
      </c>
      <c r="G115" s="53">
        <v>1</v>
      </c>
      <c r="H115" s="54">
        <v>1</v>
      </c>
      <c r="I115" s="56">
        <v>1</v>
      </c>
      <c r="J115" s="56">
        <v>1</v>
      </c>
      <c r="K115" s="56">
        <v>1</v>
      </c>
      <c r="L115" s="57">
        <v>0.36324256354385309</v>
      </c>
      <c r="M115" s="57">
        <v>0.60275320756853024</v>
      </c>
      <c r="N115" s="57">
        <v>0.9149026154787836</v>
      </c>
      <c r="O115" s="14">
        <v>1.353485120761847E-2</v>
      </c>
      <c r="P115" s="14">
        <v>8.3464915780313925E-2</v>
      </c>
      <c r="Q115" s="14">
        <v>2.4813893880633972E-2</v>
      </c>
      <c r="R115" s="14">
        <v>2.2381517729594638E-2</v>
      </c>
      <c r="S115" s="14">
        <v>2.4297859248535177E-2</v>
      </c>
      <c r="T115" s="14">
        <v>7.5336481246674691E-2</v>
      </c>
      <c r="U115" s="14">
        <v>1.0207142517071832E-2</v>
      </c>
      <c r="V115" s="14">
        <v>4.4733799656501101E-2</v>
      </c>
      <c r="W115" s="14">
        <v>7.5051729126034167E-2</v>
      </c>
      <c r="X115" s="15">
        <v>0.14722786644856087</v>
      </c>
      <c r="Y115" s="14">
        <v>2.1018688313410205E-2</v>
      </c>
      <c r="Z115" s="14">
        <v>1.5293342122610383E-2</v>
      </c>
      <c r="AA115" s="14">
        <v>1.9832735767014754E-2</v>
      </c>
      <c r="AB115" s="14">
        <v>1.0347288561404952E-2</v>
      </c>
      <c r="AC115" s="14">
        <v>1.1231369592779953E-2</v>
      </c>
      <c r="AD115" s="16">
        <v>3.9797263697711419E-3</v>
      </c>
    </row>
    <row r="116" spans="1:30" ht="15" thickBot="1" x14ac:dyDescent="0.35">
      <c r="A116" s="202"/>
      <c r="B116" s="202"/>
      <c r="C116" s="202"/>
      <c r="D116" s="77" t="s">
        <v>97</v>
      </c>
      <c r="E116" s="82">
        <v>111462</v>
      </c>
      <c r="F116" s="87" t="s">
        <v>95</v>
      </c>
      <c r="G116" s="61">
        <v>2</v>
      </c>
      <c r="H116" s="62">
        <v>2</v>
      </c>
      <c r="I116" s="64">
        <v>2</v>
      </c>
      <c r="J116" s="64">
        <v>2</v>
      </c>
      <c r="K116" s="64">
        <v>2</v>
      </c>
      <c r="L116" s="65">
        <v>0.35433520070582297</v>
      </c>
      <c r="M116" s="65">
        <v>0.58988417676056881</v>
      </c>
      <c r="N116" s="65">
        <v>0.86917609186159861</v>
      </c>
      <c r="O116" s="17">
        <v>1.353485120761847E-2</v>
      </c>
      <c r="P116" s="17">
        <v>8.3464915780313925E-2</v>
      </c>
      <c r="Q116" s="17">
        <v>2.4813893880633972E-2</v>
      </c>
      <c r="R116" s="17">
        <v>3.7302529549324399E-2</v>
      </c>
      <c r="S116" s="17">
        <v>2.4297859248535177E-2</v>
      </c>
      <c r="T116" s="17">
        <v>7.5336481246674691E-2</v>
      </c>
      <c r="U116" s="17">
        <v>1.0207142517071832E-2</v>
      </c>
      <c r="V116" s="17">
        <v>1.4911266552167035E-2</v>
      </c>
      <c r="W116" s="17">
        <v>7.5051729126034167E-2</v>
      </c>
      <c r="X116" s="18">
        <v>0.14722786644856087</v>
      </c>
      <c r="Y116" s="17">
        <v>3.1528032470115305E-2</v>
      </c>
      <c r="Z116" s="17">
        <v>7.6466710613051917E-3</v>
      </c>
      <c r="AA116" s="17">
        <v>2.4790919708768445E-2</v>
      </c>
      <c r="AB116" s="17">
        <v>4.138915424561981E-3</v>
      </c>
      <c r="AC116" s="17">
        <v>1.4039211990974942E-2</v>
      </c>
      <c r="AD116" s="19">
        <v>1.591890547908457E-3</v>
      </c>
    </row>
    <row r="117" spans="1:30" x14ac:dyDescent="0.3">
      <c r="A117" s="200">
        <v>26</v>
      </c>
      <c r="B117" s="200" t="s">
        <v>90</v>
      </c>
      <c r="C117" s="200">
        <v>30</v>
      </c>
      <c r="D117" s="44" t="s">
        <v>98</v>
      </c>
      <c r="E117" s="84">
        <v>110456</v>
      </c>
      <c r="F117" s="46" t="s">
        <v>93</v>
      </c>
      <c r="G117" s="46">
        <v>1</v>
      </c>
      <c r="H117" s="47">
        <v>1</v>
      </c>
      <c r="I117" s="49">
        <v>1</v>
      </c>
      <c r="J117" s="49">
        <v>1</v>
      </c>
      <c r="K117" s="48">
        <v>2</v>
      </c>
      <c r="L117" s="50">
        <v>0.33859262954238334</v>
      </c>
      <c r="M117" s="50">
        <v>0.5834368555043199</v>
      </c>
      <c r="N117" s="50">
        <v>0.94346963145400742</v>
      </c>
      <c r="O117" s="11">
        <v>0.57735026918962573</v>
      </c>
      <c r="P117" s="11">
        <v>0.57735026918962573</v>
      </c>
      <c r="Q117" s="11">
        <v>0.57735026918962573</v>
      </c>
      <c r="R117" s="11">
        <v>0.6509445549041194</v>
      </c>
      <c r="S117" s="11">
        <v>0.57735026918962584</v>
      </c>
      <c r="T117" s="11">
        <v>0.57735026918962573</v>
      </c>
      <c r="U117" s="11">
        <v>0.72760687510899891</v>
      </c>
      <c r="V117" s="11">
        <v>0.57735026918962573</v>
      </c>
      <c r="W117" s="11">
        <v>0.57735026918962584</v>
      </c>
      <c r="X117" s="27">
        <v>0.57735026918962584</v>
      </c>
      <c r="Y117" s="11">
        <v>0.48507125007266594</v>
      </c>
      <c r="Z117" s="11">
        <v>0.66666666666666663</v>
      </c>
      <c r="AA117" s="11">
        <v>0.52981294282601754</v>
      </c>
      <c r="AB117" s="11">
        <v>0.6804138174397717</v>
      </c>
      <c r="AC117" s="11">
        <v>0.61545745489666359</v>
      </c>
      <c r="AD117" s="13">
        <v>0.57735026918962584</v>
      </c>
    </row>
    <row r="118" spans="1:30" x14ac:dyDescent="0.3">
      <c r="A118" s="201"/>
      <c r="B118" s="201"/>
      <c r="C118" s="201"/>
      <c r="D118" s="51" t="s">
        <v>37</v>
      </c>
      <c r="E118" s="80">
        <v>110138</v>
      </c>
      <c r="F118" s="53" t="s">
        <v>94</v>
      </c>
      <c r="G118" s="53">
        <v>2</v>
      </c>
      <c r="H118" s="54">
        <v>3</v>
      </c>
      <c r="I118" s="56">
        <v>3</v>
      </c>
      <c r="J118" s="56">
        <v>3</v>
      </c>
      <c r="K118" s="59">
        <v>3</v>
      </c>
      <c r="L118" s="57">
        <v>0.3251410007970999</v>
      </c>
      <c r="M118" s="57">
        <v>0.5606044300278592</v>
      </c>
      <c r="N118" s="57">
        <v>0.90616553178191894</v>
      </c>
      <c r="O118" s="14">
        <v>0.57735026918962573</v>
      </c>
      <c r="P118" s="14">
        <v>0.57735026918962573</v>
      </c>
      <c r="Q118" s="14">
        <v>0.57735026918962573</v>
      </c>
      <c r="R118" s="14">
        <v>0.39056673294247163</v>
      </c>
      <c r="S118" s="14">
        <v>0.57735026918962584</v>
      </c>
      <c r="T118" s="14">
        <v>0.57735026918962573</v>
      </c>
      <c r="U118" s="14">
        <v>0.48507125007266594</v>
      </c>
      <c r="V118" s="14">
        <v>0.57735026918962573</v>
      </c>
      <c r="W118" s="14">
        <v>0.57735026918962584</v>
      </c>
      <c r="X118" s="15">
        <v>0.57735026918962584</v>
      </c>
      <c r="Y118" s="14">
        <v>0.48507125007266594</v>
      </c>
      <c r="Z118" s="14">
        <v>0.66666666666666663</v>
      </c>
      <c r="AA118" s="14">
        <v>0.52981294282601754</v>
      </c>
      <c r="AB118" s="14">
        <v>0.6804138174397717</v>
      </c>
      <c r="AC118" s="14">
        <v>0.4923659639173309</v>
      </c>
      <c r="AD118" s="16">
        <v>0.57735026918962584</v>
      </c>
    </row>
    <row r="119" spans="1:30" ht="15" thickBot="1" x14ac:dyDescent="0.35">
      <c r="A119" s="202"/>
      <c r="B119" s="202"/>
      <c r="C119" s="202"/>
      <c r="D119" s="73">
        <v>2150000</v>
      </c>
      <c r="E119" s="82">
        <v>111462</v>
      </c>
      <c r="F119" s="87" t="s">
        <v>95</v>
      </c>
      <c r="G119" s="61">
        <v>3</v>
      </c>
      <c r="H119" s="62">
        <v>2</v>
      </c>
      <c r="I119" s="64">
        <v>2</v>
      </c>
      <c r="J119" s="64">
        <v>2</v>
      </c>
      <c r="K119" s="85">
        <v>1</v>
      </c>
      <c r="L119" s="65">
        <v>0.33626636966051515</v>
      </c>
      <c r="M119" s="65">
        <v>0.57994576814609466</v>
      </c>
      <c r="N119" s="65">
        <v>0.94614951370548372</v>
      </c>
      <c r="O119" s="17">
        <v>0.57735026918962573</v>
      </c>
      <c r="P119" s="17">
        <v>0.57735026918962573</v>
      </c>
      <c r="Q119" s="17">
        <v>0.57735026918962573</v>
      </c>
      <c r="R119" s="17">
        <v>0.6509445549041194</v>
      </c>
      <c r="S119" s="17">
        <v>0.57735026918962584</v>
      </c>
      <c r="T119" s="17">
        <v>0.57735026918962573</v>
      </c>
      <c r="U119" s="17">
        <v>0.48507125007266594</v>
      </c>
      <c r="V119" s="17">
        <v>0.57735026918962573</v>
      </c>
      <c r="W119" s="17">
        <v>0.57735026918962584</v>
      </c>
      <c r="X119" s="18">
        <v>0.57735026918962584</v>
      </c>
      <c r="Y119" s="17">
        <v>0.72760687510899891</v>
      </c>
      <c r="Z119" s="17">
        <v>0.33333333333333331</v>
      </c>
      <c r="AA119" s="17">
        <v>0.6622661785325219</v>
      </c>
      <c r="AB119" s="17">
        <v>0.27216552697590868</v>
      </c>
      <c r="AC119" s="17">
        <v>0.61545745489666359</v>
      </c>
      <c r="AD119" s="19">
        <v>0.57735026918962584</v>
      </c>
    </row>
    <row r="120" spans="1:30" x14ac:dyDescent="0.3">
      <c r="A120" s="200">
        <v>27</v>
      </c>
      <c r="B120" s="200" t="s">
        <v>90</v>
      </c>
      <c r="C120" s="200">
        <v>40</v>
      </c>
      <c r="D120" s="44" t="s">
        <v>99</v>
      </c>
      <c r="E120" s="79">
        <v>113965</v>
      </c>
      <c r="F120" s="46" t="s">
        <v>92</v>
      </c>
      <c r="G120" s="46">
        <v>1</v>
      </c>
      <c r="H120" s="47">
        <v>1</v>
      </c>
      <c r="I120" s="49">
        <v>1</v>
      </c>
      <c r="J120" s="49">
        <v>1</v>
      </c>
      <c r="K120" s="49">
        <v>1</v>
      </c>
      <c r="L120" s="50">
        <v>0.27195730506976873</v>
      </c>
      <c r="M120" s="50">
        <v>0.52387691412911319</v>
      </c>
      <c r="N120" s="50">
        <v>0.83806546056571551</v>
      </c>
      <c r="O120" s="11">
        <v>1.1721524982240083E-2</v>
      </c>
      <c r="P120" s="11">
        <v>0.10023812153549067</v>
      </c>
      <c r="Q120" s="11">
        <v>2.1489462467440247E-2</v>
      </c>
      <c r="R120" s="11">
        <v>3.1262567746335644E-2</v>
      </c>
      <c r="S120" s="11">
        <v>2.1042563366810131E-2</v>
      </c>
      <c r="T120" s="11">
        <v>5.7867049258727841E-2</v>
      </c>
      <c r="U120" s="11">
        <v>9.183727566124936E-3</v>
      </c>
      <c r="V120" s="11">
        <v>4.8993109056307681E-2</v>
      </c>
      <c r="W120" s="11">
        <v>6.4996704021094046E-2</v>
      </c>
      <c r="X120" s="27">
        <v>0.10276085102086024</v>
      </c>
      <c r="Y120" s="11">
        <v>1.0213246704020169E-2</v>
      </c>
      <c r="Z120" s="11">
        <v>3.7713149362072658E-3</v>
      </c>
      <c r="AA120" s="11">
        <v>1.6535339928151555E-2</v>
      </c>
      <c r="AB120" s="11">
        <v>8.5548006738248219E-3</v>
      </c>
      <c r="AC120" s="11">
        <v>1.1956222914006779E-2</v>
      </c>
      <c r="AD120" s="13">
        <v>3.2903079514710908E-3</v>
      </c>
    </row>
    <row r="121" spans="1:30" x14ac:dyDescent="0.3">
      <c r="A121" s="201"/>
      <c r="B121" s="201"/>
      <c r="C121" s="201"/>
      <c r="D121" s="51"/>
      <c r="E121" s="80">
        <v>110456</v>
      </c>
      <c r="F121" s="53" t="s">
        <v>93</v>
      </c>
      <c r="G121" s="53">
        <v>2</v>
      </c>
      <c r="H121" s="54">
        <v>4</v>
      </c>
      <c r="I121" s="56">
        <v>4</v>
      </c>
      <c r="J121" s="56">
        <v>4</v>
      </c>
      <c r="K121" s="56">
        <v>4</v>
      </c>
      <c r="L121" s="57">
        <v>0.21450607847945263</v>
      </c>
      <c r="M121" s="57">
        <v>0.41736667390449095</v>
      </c>
      <c r="N121" s="57">
        <v>0.53099592423202269</v>
      </c>
      <c r="O121" s="14">
        <v>1.1721524982240083E-2</v>
      </c>
      <c r="P121" s="14">
        <v>6.0142872921294395E-2</v>
      </c>
      <c r="Q121" s="14">
        <v>2.1489462467440247E-2</v>
      </c>
      <c r="R121" s="14">
        <v>3.1262567746335644E-2</v>
      </c>
      <c r="S121" s="14">
        <v>2.1042563366810131E-2</v>
      </c>
      <c r="T121" s="14">
        <v>5.7867049258727841E-2</v>
      </c>
      <c r="U121" s="14">
        <v>1.3775591349187405E-2</v>
      </c>
      <c r="V121" s="14">
        <v>2.9395865433784609E-2</v>
      </c>
      <c r="W121" s="14">
        <v>6.4996704021094046E-2</v>
      </c>
      <c r="X121" s="15">
        <v>2.5690212755215061E-2</v>
      </c>
      <c r="Y121" s="14">
        <v>2.0426493408040338E-2</v>
      </c>
      <c r="Z121" s="14">
        <v>1.5085259744829063E-2</v>
      </c>
      <c r="AA121" s="14">
        <v>2.0669174910189447E-2</v>
      </c>
      <c r="AB121" s="14">
        <v>8.5548006738248219E-3</v>
      </c>
      <c r="AC121" s="14">
        <v>1.1956222914006779E-2</v>
      </c>
      <c r="AD121" s="16">
        <v>3.2903079514710908E-3</v>
      </c>
    </row>
    <row r="122" spans="1:30" x14ac:dyDescent="0.3">
      <c r="A122" s="201"/>
      <c r="B122" s="201"/>
      <c r="C122" s="201"/>
      <c r="D122" s="51" t="s">
        <v>37</v>
      </c>
      <c r="E122" s="80">
        <v>110138</v>
      </c>
      <c r="F122" s="53" t="s">
        <v>94</v>
      </c>
      <c r="G122" s="53">
        <v>3</v>
      </c>
      <c r="H122" s="54">
        <v>2</v>
      </c>
      <c r="I122" s="56">
        <v>2</v>
      </c>
      <c r="J122" s="56">
        <v>2</v>
      </c>
      <c r="K122" s="56">
        <v>2</v>
      </c>
      <c r="L122" s="57">
        <v>0.25859613845173979</v>
      </c>
      <c r="M122" s="57">
        <v>0.4965055544789152</v>
      </c>
      <c r="N122" s="57">
        <v>0.78640351263067954</v>
      </c>
      <c r="O122" s="14">
        <v>1.1721524982240083E-2</v>
      </c>
      <c r="P122" s="14">
        <v>6.0142872921294395E-2</v>
      </c>
      <c r="Q122" s="14">
        <v>2.1489462467440247E-2</v>
      </c>
      <c r="R122" s="14">
        <v>1.8757540647801389E-2</v>
      </c>
      <c r="S122" s="14">
        <v>2.1042563366810131E-2</v>
      </c>
      <c r="T122" s="14">
        <v>5.7867049258727841E-2</v>
      </c>
      <c r="U122" s="14">
        <v>9.183727566124936E-3</v>
      </c>
      <c r="V122" s="14">
        <v>2.9395865433784609E-2</v>
      </c>
      <c r="W122" s="14">
        <v>6.4996704021094046E-2</v>
      </c>
      <c r="X122" s="15">
        <v>0.12845106377607529</v>
      </c>
      <c r="Y122" s="14">
        <v>2.0426493408040338E-2</v>
      </c>
      <c r="Z122" s="14">
        <v>1.5085259744829063E-2</v>
      </c>
      <c r="AA122" s="14">
        <v>1.6535339928151555E-2</v>
      </c>
      <c r="AB122" s="14">
        <v>8.5548006738248219E-3</v>
      </c>
      <c r="AC122" s="14">
        <v>9.5649783312054225E-3</v>
      </c>
      <c r="AD122" s="16">
        <v>3.2903079514710908E-3</v>
      </c>
    </row>
    <row r="123" spans="1:30" ht="15" thickBot="1" x14ac:dyDescent="0.35">
      <c r="A123" s="202"/>
      <c r="B123" s="202"/>
      <c r="C123" s="202"/>
      <c r="D123" s="77">
        <v>1350000</v>
      </c>
      <c r="E123" s="82">
        <v>111462</v>
      </c>
      <c r="F123" s="61" t="s">
        <v>95</v>
      </c>
      <c r="G123" s="61">
        <v>4</v>
      </c>
      <c r="H123" s="62">
        <v>3</v>
      </c>
      <c r="I123" s="64">
        <v>3</v>
      </c>
      <c r="J123" s="64">
        <v>3</v>
      </c>
      <c r="K123" s="64">
        <v>3</v>
      </c>
      <c r="L123" s="65">
        <v>0.25494047799903724</v>
      </c>
      <c r="M123" s="65">
        <v>0.49150196917619376</v>
      </c>
      <c r="N123" s="65">
        <v>0.7567341858544544</v>
      </c>
      <c r="O123" s="17">
        <v>1.1721524982240083E-2</v>
      </c>
      <c r="P123" s="17">
        <v>6.0142872921294395E-2</v>
      </c>
      <c r="Q123" s="17">
        <v>2.1489462467440247E-2</v>
      </c>
      <c r="R123" s="17">
        <v>3.1262567746335644E-2</v>
      </c>
      <c r="S123" s="17">
        <v>2.1042563366810131E-2</v>
      </c>
      <c r="T123" s="17">
        <v>5.7867049258727841E-2</v>
      </c>
      <c r="U123" s="17">
        <v>9.183727566124936E-3</v>
      </c>
      <c r="V123" s="17">
        <v>9.7986218112615358E-3</v>
      </c>
      <c r="W123" s="17">
        <v>6.4996704021094046E-2</v>
      </c>
      <c r="X123" s="18">
        <v>0.12845106377607529</v>
      </c>
      <c r="Y123" s="17">
        <v>3.0639740112060502E-2</v>
      </c>
      <c r="Z123" s="17">
        <v>7.5426298724145316E-3</v>
      </c>
      <c r="AA123" s="17">
        <v>2.0669174910189447E-2</v>
      </c>
      <c r="AB123" s="17">
        <v>3.4219202695299285E-3</v>
      </c>
      <c r="AC123" s="17">
        <v>1.1956222914006779E-2</v>
      </c>
      <c r="AD123" s="19">
        <v>1.3161231805884363E-3</v>
      </c>
    </row>
    <row r="124" spans="1:30" x14ac:dyDescent="0.3">
      <c r="A124" s="200">
        <v>28</v>
      </c>
      <c r="B124" s="200" t="s">
        <v>90</v>
      </c>
      <c r="C124" s="200">
        <v>50</v>
      </c>
      <c r="D124" s="193" t="s">
        <v>100</v>
      </c>
      <c r="E124" s="79">
        <v>113965</v>
      </c>
      <c r="F124" s="46" t="s">
        <v>92</v>
      </c>
      <c r="G124" s="46">
        <v>1</v>
      </c>
      <c r="H124" s="47">
        <v>1</v>
      </c>
      <c r="I124" s="49">
        <v>1</v>
      </c>
      <c r="J124" s="49">
        <v>1</v>
      </c>
      <c r="K124" s="49">
        <v>1</v>
      </c>
      <c r="L124" s="50">
        <v>0.25728439276414483</v>
      </c>
      <c r="M124" s="50">
        <v>0.50601930917083016</v>
      </c>
      <c r="N124" s="50">
        <v>0.82448824588348002</v>
      </c>
      <c r="O124" s="11">
        <v>1.1721524982240083E-2</v>
      </c>
      <c r="P124" s="11">
        <v>0.10023812153549067</v>
      </c>
      <c r="Q124" s="11">
        <v>2.1489462467440247E-2</v>
      </c>
      <c r="R124" s="11">
        <v>3.1262567746335644E-2</v>
      </c>
      <c r="S124" s="11">
        <v>2.1042563366810131E-2</v>
      </c>
      <c r="T124" s="11">
        <v>6.3138127017109191E-2</v>
      </c>
      <c r="U124" s="11">
        <v>9.183727566124936E-3</v>
      </c>
      <c r="V124" s="11">
        <v>4.5067105593117676E-2</v>
      </c>
      <c r="W124" s="11">
        <v>6.4996704021094046E-2</v>
      </c>
      <c r="X124" s="27">
        <v>8.3558171767385822E-2</v>
      </c>
      <c r="Y124" s="11">
        <v>1.0213246704020169E-2</v>
      </c>
      <c r="Z124" s="11">
        <v>3.7713149362072658E-3</v>
      </c>
      <c r="AA124" s="11">
        <v>1.6535339928151555E-2</v>
      </c>
      <c r="AB124" s="11">
        <v>8.5548006738248219E-3</v>
      </c>
      <c r="AC124" s="11">
        <v>1.1956222914006779E-2</v>
      </c>
      <c r="AD124" s="13">
        <v>3.2903079514710908E-3</v>
      </c>
    </row>
    <row r="125" spans="1:30" x14ac:dyDescent="0.3">
      <c r="A125" s="201"/>
      <c r="B125" s="201"/>
      <c r="C125" s="201"/>
      <c r="D125" s="194"/>
      <c r="E125" s="80">
        <v>110456</v>
      </c>
      <c r="F125" s="53" t="s">
        <v>93</v>
      </c>
      <c r="G125" s="53" t="s">
        <v>42</v>
      </c>
      <c r="H125" s="54" t="s">
        <v>42</v>
      </c>
      <c r="I125" s="56">
        <v>4</v>
      </c>
      <c r="J125" s="56">
        <v>4</v>
      </c>
      <c r="K125" s="56">
        <v>4</v>
      </c>
      <c r="L125" s="57">
        <v>0.24459695024894695</v>
      </c>
      <c r="M125" s="57">
        <v>0.48074758171274734</v>
      </c>
      <c r="N125" s="57">
        <v>0.75689778539635411</v>
      </c>
      <c r="O125" s="14">
        <v>1.1721524982240083E-2</v>
      </c>
      <c r="P125" s="14">
        <v>6.0142872921294395E-2</v>
      </c>
      <c r="Q125" s="14">
        <v>2.1489462467440247E-2</v>
      </c>
      <c r="R125" s="14">
        <v>3.1262567746335644E-2</v>
      </c>
      <c r="S125" s="14">
        <v>2.1042563366810131E-2</v>
      </c>
      <c r="T125" s="14">
        <v>3.7882876210265509E-2</v>
      </c>
      <c r="U125" s="14">
        <v>1.3775591349187405E-2</v>
      </c>
      <c r="V125" s="14">
        <v>2.7040263355870602E-2</v>
      </c>
      <c r="W125" s="14">
        <v>6.4996704021094046E-2</v>
      </c>
      <c r="X125" s="15">
        <v>0.11141089568984777</v>
      </c>
      <c r="Y125" s="14">
        <v>2.0426493408040338E-2</v>
      </c>
      <c r="Z125" s="14">
        <v>1.5085259744829063E-2</v>
      </c>
      <c r="AA125" s="14">
        <v>2.0669174910189447E-2</v>
      </c>
      <c r="AB125" s="14">
        <v>8.5548006738248219E-3</v>
      </c>
      <c r="AC125" s="14">
        <v>1.1956222914006779E-2</v>
      </c>
      <c r="AD125" s="16">
        <v>3.2903079514710908E-3</v>
      </c>
    </row>
    <row r="126" spans="1:30" x14ac:dyDescent="0.3">
      <c r="A126" s="201"/>
      <c r="B126" s="201"/>
      <c r="C126" s="201"/>
      <c r="D126" s="51" t="s">
        <v>37</v>
      </c>
      <c r="E126" s="80">
        <v>110138</v>
      </c>
      <c r="F126" s="86" t="s">
        <v>94</v>
      </c>
      <c r="G126" s="53">
        <v>2</v>
      </c>
      <c r="H126" s="54">
        <v>3</v>
      </c>
      <c r="I126" s="56">
        <v>3</v>
      </c>
      <c r="J126" s="56">
        <v>3</v>
      </c>
      <c r="K126" s="56">
        <v>3</v>
      </c>
      <c r="L126" s="57">
        <v>0.24547076671804671</v>
      </c>
      <c r="M126" s="57">
        <v>0.482380862073155</v>
      </c>
      <c r="N126" s="57">
        <v>0.77821227935407666</v>
      </c>
      <c r="O126" s="14">
        <v>1.1721524982240083E-2</v>
      </c>
      <c r="P126" s="14">
        <v>6.0142872921294395E-2</v>
      </c>
      <c r="Q126" s="14">
        <v>2.1489462467440247E-2</v>
      </c>
      <c r="R126" s="14">
        <v>1.8757540647801389E-2</v>
      </c>
      <c r="S126" s="14">
        <v>2.1042563366810131E-2</v>
      </c>
      <c r="T126" s="14">
        <v>6.3138127017109191E-2</v>
      </c>
      <c r="U126" s="14">
        <v>9.183727566124936E-3</v>
      </c>
      <c r="V126" s="14">
        <v>2.7040263355870602E-2</v>
      </c>
      <c r="W126" s="14">
        <v>6.4996704021094046E-2</v>
      </c>
      <c r="X126" s="15">
        <v>0.11141089568984777</v>
      </c>
      <c r="Y126" s="14">
        <v>2.0426493408040338E-2</v>
      </c>
      <c r="Z126" s="14">
        <v>1.5085259744829063E-2</v>
      </c>
      <c r="AA126" s="14">
        <v>1.6535339928151555E-2</v>
      </c>
      <c r="AB126" s="14">
        <v>8.5548006738248219E-3</v>
      </c>
      <c r="AC126" s="14">
        <v>9.5649783312054225E-3</v>
      </c>
      <c r="AD126" s="16">
        <v>3.2903079514710908E-3</v>
      </c>
    </row>
    <row r="127" spans="1:30" ht="15" thickBot="1" x14ac:dyDescent="0.35">
      <c r="A127" s="202"/>
      <c r="B127" s="202"/>
      <c r="C127" s="202"/>
      <c r="D127" s="77">
        <v>3500000</v>
      </c>
      <c r="E127" s="82">
        <v>111462</v>
      </c>
      <c r="F127" s="61" t="s">
        <v>95</v>
      </c>
      <c r="G127" s="61">
        <v>3</v>
      </c>
      <c r="H127" s="62">
        <v>2</v>
      </c>
      <c r="I127" s="64">
        <v>2</v>
      </c>
      <c r="J127" s="64">
        <v>2</v>
      </c>
      <c r="K127" s="64">
        <v>2</v>
      </c>
      <c r="L127" s="65">
        <v>0.25264789026885986</v>
      </c>
      <c r="M127" s="65">
        <v>0.4969745203929567</v>
      </c>
      <c r="N127" s="65">
        <v>0.78934529530915709</v>
      </c>
      <c r="O127" s="17">
        <v>1.1721524982240083E-2</v>
      </c>
      <c r="P127" s="17">
        <v>6.0142872921294395E-2</v>
      </c>
      <c r="Q127" s="17">
        <v>2.1489462467440247E-2</v>
      </c>
      <c r="R127" s="17">
        <v>3.1262567746335644E-2</v>
      </c>
      <c r="S127" s="17">
        <v>2.1042563366810131E-2</v>
      </c>
      <c r="T127" s="17">
        <v>6.3138127017109191E-2</v>
      </c>
      <c r="U127" s="17">
        <v>9.183727566124936E-3</v>
      </c>
      <c r="V127" s="17">
        <v>2.7040263355870602E-2</v>
      </c>
      <c r="W127" s="17">
        <v>6.4996704021094046E-2</v>
      </c>
      <c r="X127" s="18">
        <v>0.11141089568984777</v>
      </c>
      <c r="Y127" s="17">
        <v>3.0639740112060502E-2</v>
      </c>
      <c r="Z127" s="17">
        <v>7.5426298724145316E-3</v>
      </c>
      <c r="AA127" s="17">
        <v>2.0669174910189447E-2</v>
      </c>
      <c r="AB127" s="17">
        <v>3.4219202695299285E-3</v>
      </c>
      <c r="AC127" s="17">
        <v>1.1956222914006779E-2</v>
      </c>
      <c r="AD127" s="19">
        <v>1.3161231805884363E-3</v>
      </c>
    </row>
    <row r="128" spans="1:30" x14ac:dyDescent="0.3">
      <c r="A128" s="200">
        <v>29</v>
      </c>
      <c r="B128" s="200" t="s">
        <v>90</v>
      </c>
      <c r="C128" s="200">
        <v>60</v>
      </c>
      <c r="D128" s="205" t="s">
        <v>101</v>
      </c>
      <c r="E128" s="79">
        <v>113965</v>
      </c>
      <c r="F128" s="46" t="s">
        <v>92</v>
      </c>
      <c r="G128" s="46">
        <v>1</v>
      </c>
      <c r="H128" s="47">
        <v>1</v>
      </c>
      <c r="I128" s="49">
        <v>1</v>
      </c>
      <c r="J128" s="49">
        <v>1</v>
      </c>
      <c r="K128" s="49">
        <v>1</v>
      </c>
      <c r="L128" s="50">
        <v>0.27181711056085112</v>
      </c>
      <c r="M128" s="50">
        <v>0.53463884228415059</v>
      </c>
      <c r="N128" s="50">
        <v>0.88566132045610169</v>
      </c>
      <c r="O128" s="11">
        <v>1.1721524982240083E-2</v>
      </c>
      <c r="P128" s="11">
        <v>0.10023812153549067</v>
      </c>
      <c r="Q128" s="11">
        <v>2.1489462467440247E-2</v>
      </c>
      <c r="R128" s="11">
        <v>3.1262567746335644E-2</v>
      </c>
      <c r="S128" s="11">
        <v>2.1042563366810131E-2</v>
      </c>
      <c r="T128" s="11">
        <v>7.0174104804869131E-2</v>
      </c>
      <c r="U128" s="11">
        <v>9.183727566124936E-3</v>
      </c>
      <c r="V128" s="11">
        <v>4.5067105593117676E-2</v>
      </c>
      <c r="W128" s="11">
        <v>6.4996704021094046E-2</v>
      </c>
      <c r="X128" s="27">
        <v>0.10514172709294628</v>
      </c>
      <c r="Y128" s="11">
        <v>1.0213246704020169E-2</v>
      </c>
      <c r="Z128" s="11">
        <v>3.7713149362072658E-3</v>
      </c>
      <c r="AA128" s="11">
        <v>1.6535339928151555E-2</v>
      </c>
      <c r="AB128" s="11">
        <v>8.5548006738248219E-3</v>
      </c>
      <c r="AC128" s="11">
        <v>1.1956222914006779E-2</v>
      </c>
      <c r="AD128" s="13">
        <v>3.2903079514710908E-3</v>
      </c>
    </row>
    <row r="129" spans="1:30" x14ac:dyDescent="0.3">
      <c r="A129" s="201"/>
      <c r="B129" s="201"/>
      <c r="C129" s="201"/>
      <c r="D129" s="206"/>
      <c r="E129" s="80">
        <v>110456</v>
      </c>
      <c r="F129" s="53" t="s">
        <v>93</v>
      </c>
      <c r="G129" s="53">
        <v>2</v>
      </c>
      <c r="H129" s="54">
        <v>2</v>
      </c>
      <c r="I129" s="56">
        <v>2</v>
      </c>
      <c r="J129" s="56">
        <v>2</v>
      </c>
      <c r="K129" s="56">
        <v>2</v>
      </c>
      <c r="L129" s="57">
        <v>0.25797011537964437</v>
      </c>
      <c r="M129" s="57">
        <v>0.50676964171044947</v>
      </c>
      <c r="N129" s="57">
        <v>0.78775730388781728</v>
      </c>
      <c r="O129" s="14">
        <v>1.1721524982240083E-2</v>
      </c>
      <c r="P129" s="14">
        <v>6.0142872921294395E-2</v>
      </c>
      <c r="Q129" s="14">
        <v>2.1489462467440247E-2</v>
      </c>
      <c r="R129" s="14">
        <v>3.1262567746335644E-2</v>
      </c>
      <c r="S129" s="14">
        <v>2.1042563366810131E-2</v>
      </c>
      <c r="T129" s="14">
        <v>7.0174104804869131E-2</v>
      </c>
      <c r="U129" s="14">
        <v>1.3775591349187405E-2</v>
      </c>
      <c r="V129" s="14">
        <v>2.7040263355870602E-2</v>
      </c>
      <c r="W129" s="14">
        <v>6.4996704021094046E-2</v>
      </c>
      <c r="X129" s="15">
        <v>0.10514172709294628</v>
      </c>
      <c r="Y129" s="14">
        <v>2.0426493408040338E-2</v>
      </c>
      <c r="Z129" s="14">
        <v>1.5085259744829063E-2</v>
      </c>
      <c r="AA129" s="14">
        <v>2.0669174910189447E-2</v>
      </c>
      <c r="AB129" s="14">
        <v>8.5548006738248219E-3</v>
      </c>
      <c r="AC129" s="14">
        <v>1.1956222914006779E-2</v>
      </c>
      <c r="AD129" s="16">
        <v>3.2903079514710908E-3</v>
      </c>
    </row>
    <row r="130" spans="1:30" x14ac:dyDescent="0.3">
      <c r="A130" s="201"/>
      <c r="B130" s="201"/>
      <c r="C130" s="201"/>
      <c r="D130" s="51" t="s">
        <v>37</v>
      </c>
      <c r="E130" s="80">
        <v>110138</v>
      </c>
      <c r="F130" s="86" t="s">
        <v>94</v>
      </c>
      <c r="G130" s="53" t="s">
        <v>42</v>
      </c>
      <c r="H130" s="54" t="s">
        <v>42</v>
      </c>
      <c r="I130" s="56">
        <v>4</v>
      </c>
      <c r="J130" s="56">
        <v>4</v>
      </c>
      <c r="K130" s="56">
        <v>4</v>
      </c>
      <c r="L130" s="57">
        <v>0.23151782525434489</v>
      </c>
      <c r="M130" s="57">
        <v>0.45507802934206576</v>
      </c>
      <c r="N130" s="57">
        <v>0.73788070248521931</v>
      </c>
      <c r="O130" s="14">
        <v>1.1721524982240083E-2</v>
      </c>
      <c r="P130" s="14">
        <v>6.0142872921294395E-2</v>
      </c>
      <c r="Q130" s="14">
        <v>2.1489462467440247E-2</v>
      </c>
      <c r="R130" s="14">
        <v>1.8757540647801389E-2</v>
      </c>
      <c r="S130" s="14">
        <v>2.1042563366810131E-2</v>
      </c>
      <c r="T130" s="14">
        <v>4.2104462882921474E-2</v>
      </c>
      <c r="U130" s="14">
        <v>9.183727566124936E-3</v>
      </c>
      <c r="V130" s="14">
        <v>2.7040263355870602E-2</v>
      </c>
      <c r="W130" s="14">
        <v>6.4996704021094046E-2</v>
      </c>
      <c r="X130" s="15">
        <v>0.10514172709294628</v>
      </c>
      <c r="Y130" s="14">
        <v>2.0426493408040338E-2</v>
      </c>
      <c r="Z130" s="14">
        <v>1.5085259744829063E-2</v>
      </c>
      <c r="AA130" s="14">
        <v>1.6535339928151555E-2</v>
      </c>
      <c r="AB130" s="14">
        <v>8.5548006738248219E-3</v>
      </c>
      <c r="AC130" s="14">
        <v>9.5649783312054225E-3</v>
      </c>
      <c r="AD130" s="16">
        <v>3.2903079514710908E-3</v>
      </c>
    </row>
    <row r="131" spans="1:30" ht="15" thickBot="1" x14ac:dyDescent="0.35">
      <c r="A131" s="202"/>
      <c r="B131" s="202"/>
      <c r="C131" s="202"/>
      <c r="D131" s="77">
        <v>10750000</v>
      </c>
      <c r="E131" s="82">
        <v>111462</v>
      </c>
      <c r="F131" s="61" t="s">
        <v>95</v>
      </c>
      <c r="G131" s="61" t="s">
        <v>42</v>
      </c>
      <c r="H131" s="62" t="s">
        <v>42</v>
      </c>
      <c r="I131" s="64">
        <v>3</v>
      </c>
      <c r="J131" s="64">
        <v>3</v>
      </c>
      <c r="K131" s="64">
        <v>3</v>
      </c>
      <c r="L131" s="65">
        <v>0.23869494880515799</v>
      </c>
      <c r="M131" s="65">
        <v>0.46967168766186745</v>
      </c>
      <c r="N131" s="65">
        <v>0.74860604943598108</v>
      </c>
      <c r="O131" s="17">
        <v>1.1721524982240083E-2</v>
      </c>
      <c r="P131" s="17">
        <v>6.0142872921294395E-2</v>
      </c>
      <c r="Q131" s="17">
        <v>2.1489462467440247E-2</v>
      </c>
      <c r="R131" s="17">
        <v>3.1262567746335644E-2</v>
      </c>
      <c r="S131" s="17">
        <v>2.1042563366810131E-2</v>
      </c>
      <c r="T131" s="17">
        <v>4.2104462882921474E-2</v>
      </c>
      <c r="U131" s="17">
        <v>9.183727566124936E-3</v>
      </c>
      <c r="V131" s="17">
        <v>2.7040263355870602E-2</v>
      </c>
      <c r="W131" s="17">
        <v>6.4996704021094046E-2</v>
      </c>
      <c r="X131" s="18">
        <v>0.10514172709294628</v>
      </c>
      <c r="Y131" s="17">
        <v>3.0639740112060502E-2</v>
      </c>
      <c r="Z131" s="17">
        <v>7.5426298724145316E-3</v>
      </c>
      <c r="AA131" s="17">
        <v>2.0669174910189447E-2</v>
      </c>
      <c r="AB131" s="17">
        <v>3.4219202695299285E-3</v>
      </c>
      <c r="AC131" s="17">
        <v>1.1956222914006779E-2</v>
      </c>
      <c r="AD131" s="19">
        <v>1.3161231805884363E-3</v>
      </c>
    </row>
    <row r="132" spans="1:30" x14ac:dyDescent="0.3">
      <c r="A132" s="200">
        <v>30</v>
      </c>
      <c r="B132" s="200" t="s">
        <v>90</v>
      </c>
      <c r="C132" s="200">
        <v>70</v>
      </c>
      <c r="D132" s="205" t="s">
        <v>102</v>
      </c>
      <c r="E132" s="84">
        <v>110456</v>
      </c>
      <c r="F132" s="46" t="s">
        <v>93</v>
      </c>
      <c r="G132" s="46">
        <v>1</v>
      </c>
      <c r="H132" s="47">
        <v>1</v>
      </c>
      <c r="I132" s="49">
        <v>1</v>
      </c>
      <c r="J132" s="49">
        <v>1</v>
      </c>
      <c r="K132" s="49">
        <v>1</v>
      </c>
      <c r="L132" s="50">
        <v>0.34712131232970794</v>
      </c>
      <c r="M132" s="50">
        <v>0.59445357825354617</v>
      </c>
      <c r="N132" s="50">
        <v>0.94906580418734965</v>
      </c>
      <c r="O132" s="11">
        <v>1.353485120761847E-2</v>
      </c>
      <c r="P132" s="11">
        <v>8.3464915780313925E-2</v>
      </c>
      <c r="Q132" s="11">
        <v>2.4813893880633972E-2</v>
      </c>
      <c r="R132" s="11">
        <v>3.7302529549324399E-2</v>
      </c>
      <c r="S132" s="11">
        <v>2.4297859248535177E-2</v>
      </c>
      <c r="T132" s="11">
        <v>6.6819112933471703E-2</v>
      </c>
      <c r="U132" s="11">
        <v>1.5310713775607748E-2</v>
      </c>
      <c r="V132" s="11">
        <v>4.4733799656501101E-2</v>
      </c>
      <c r="W132" s="11">
        <v>7.5051729126034167E-2</v>
      </c>
      <c r="X132" s="27">
        <v>0.12140720888034939</v>
      </c>
      <c r="Y132" s="11">
        <v>2.1018688313410205E-2</v>
      </c>
      <c r="Z132" s="11">
        <v>1.5293342122610383E-2</v>
      </c>
      <c r="AA132" s="11">
        <v>2.3038706856984545E-2</v>
      </c>
      <c r="AB132" s="11">
        <v>1.0347288561404952E-2</v>
      </c>
      <c r="AC132" s="11">
        <v>1.4039211990974942E-2</v>
      </c>
      <c r="AD132" s="13">
        <v>3.9797263697711419E-3</v>
      </c>
    </row>
    <row r="133" spans="1:30" x14ac:dyDescent="0.3">
      <c r="A133" s="201"/>
      <c r="B133" s="201"/>
      <c r="C133" s="201"/>
      <c r="D133" s="206"/>
      <c r="E133" s="80">
        <v>110138</v>
      </c>
      <c r="F133" s="53" t="s">
        <v>94</v>
      </c>
      <c r="G133" s="53">
        <v>2</v>
      </c>
      <c r="H133" s="54">
        <v>2</v>
      </c>
      <c r="I133" s="56">
        <v>2</v>
      </c>
      <c r="J133" s="56">
        <v>2</v>
      </c>
      <c r="K133" s="56">
        <v>2</v>
      </c>
      <c r="L133" s="57">
        <v>0.33099586445157747</v>
      </c>
      <c r="M133" s="57">
        <v>0.56701341140568873</v>
      </c>
      <c r="N133" s="57">
        <v>0.90715465218599389</v>
      </c>
      <c r="O133" s="14">
        <v>1.353485120761847E-2</v>
      </c>
      <c r="P133" s="14">
        <v>8.3464915780313925E-2</v>
      </c>
      <c r="Q133" s="14">
        <v>2.4813893880633972E-2</v>
      </c>
      <c r="R133" s="14">
        <v>2.2381517729594638E-2</v>
      </c>
      <c r="S133" s="14">
        <v>2.4297859248535177E-2</v>
      </c>
      <c r="T133" s="14">
        <v>6.6819112933471703E-2</v>
      </c>
      <c r="U133" s="14">
        <v>1.0207142517071832E-2</v>
      </c>
      <c r="V133" s="14">
        <v>4.4733799656501101E-2</v>
      </c>
      <c r="W133" s="14">
        <v>7.5051729126034167E-2</v>
      </c>
      <c r="X133" s="15">
        <v>0.12140720888034939</v>
      </c>
      <c r="Y133" s="14">
        <v>2.1018688313410205E-2</v>
      </c>
      <c r="Z133" s="14">
        <v>1.5293342122610383E-2</v>
      </c>
      <c r="AA133" s="14">
        <v>1.8430965485587637E-2</v>
      </c>
      <c r="AB133" s="14">
        <v>1.0347288561404952E-2</v>
      </c>
      <c r="AC133" s="14">
        <v>1.1231369592779953E-2</v>
      </c>
      <c r="AD133" s="16">
        <v>3.9797263697711419E-3</v>
      </c>
    </row>
    <row r="134" spans="1:30" ht="15" thickBot="1" x14ac:dyDescent="0.35">
      <c r="A134" s="202"/>
      <c r="B134" s="202"/>
      <c r="C134" s="202"/>
      <c r="D134" s="77" t="s">
        <v>103</v>
      </c>
      <c r="E134" s="82">
        <v>111462</v>
      </c>
      <c r="F134" s="61" t="s">
        <v>95</v>
      </c>
      <c r="G134" s="61">
        <v>3</v>
      </c>
      <c r="H134" s="62">
        <v>3</v>
      </c>
      <c r="I134" s="64">
        <v>3</v>
      </c>
      <c r="J134" s="64">
        <v>3</v>
      </c>
      <c r="K134" s="64">
        <v>3</v>
      </c>
      <c r="L134" s="65">
        <v>0.32188282321871292</v>
      </c>
      <c r="M134" s="65">
        <v>0.55379393802737042</v>
      </c>
      <c r="N134" s="65">
        <v>0.85723915669688344</v>
      </c>
      <c r="O134" s="17">
        <v>1.353485120761847E-2</v>
      </c>
      <c r="P134" s="17">
        <v>8.3464915780313925E-2</v>
      </c>
      <c r="Q134" s="17">
        <v>2.4813893880633972E-2</v>
      </c>
      <c r="R134" s="17">
        <v>3.7302529549324399E-2</v>
      </c>
      <c r="S134" s="17">
        <v>2.4297859248535177E-2</v>
      </c>
      <c r="T134" s="17">
        <v>6.6819112933471703E-2</v>
      </c>
      <c r="U134" s="17">
        <v>1.0207142517071832E-2</v>
      </c>
      <c r="V134" s="17">
        <v>1.4911266552167035E-2</v>
      </c>
      <c r="W134" s="17">
        <v>7.5051729126034167E-2</v>
      </c>
      <c r="X134" s="18">
        <v>0.12140720888034939</v>
      </c>
      <c r="Y134" s="17">
        <v>3.1528032470115305E-2</v>
      </c>
      <c r="Z134" s="17">
        <v>7.6466710613051917E-3</v>
      </c>
      <c r="AA134" s="17">
        <v>2.3038706856984545E-2</v>
      </c>
      <c r="AB134" s="17">
        <v>4.138915424561981E-3</v>
      </c>
      <c r="AC134" s="17">
        <v>1.4039211990974942E-2</v>
      </c>
      <c r="AD134" s="19">
        <v>1.591890547908457E-3</v>
      </c>
    </row>
    <row r="135" spans="1:30" x14ac:dyDescent="0.3">
      <c r="A135" s="200">
        <v>31</v>
      </c>
      <c r="B135" s="200" t="s">
        <v>90</v>
      </c>
      <c r="C135" s="200">
        <v>80</v>
      </c>
      <c r="D135" s="44" t="s">
        <v>104</v>
      </c>
      <c r="E135" s="84">
        <v>110456</v>
      </c>
      <c r="F135" s="46" t="s">
        <v>93</v>
      </c>
      <c r="G135" s="46" t="s">
        <v>42</v>
      </c>
      <c r="H135" s="47" t="s">
        <v>42</v>
      </c>
      <c r="I135" s="49">
        <v>3</v>
      </c>
      <c r="J135" s="49">
        <v>3</v>
      </c>
      <c r="K135" s="49">
        <v>3</v>
      </c>
      <c r="L135" s="50">
        <v>0.28427334130383186</v>
      </c>
      <c r="M135" s="50">
        <v>0.48087471847744212</v>
      </c>
      <c r="N135" s="50">
        <v>0.54892303429659051</v>
      </c>
      <c r="O135" s="11">
        <v>1.353485120761847E-2</v>
      </c>
      <c r="P135" s="11">
        <v>8.3464915780313925E-2</v>
      </c>
      <c r="Q135" s="11">
        <v>2.4813893880633972E-2</v>
      </c>
      <c r="R135" s="11">
        <v>3.7302529549324399E-2</v>
      </c>
      <c r="S135" s="11">
        <v>2.4297859248535177E-2</v>
      </c>
      <c r="T135" s="11">
        <v>4.5201888748004813E-2</v>
      </c>
      <c r="U135" s="11">
        <v>1.5310713775607748E-2</v>
      </c>
      <c r="V135" s="11">
        <v>4.4733799656501101E-2</v>
      </c>
      <c r="W135" s="11">
        <v>7.5051729126034167E-2</v>
      </c>
      <c r="X135" s="27">
        <v>2.9445573289712177E-2</v>
      </c>
      <c r="Y135" s="11">
        <v>2.1018688313410205E-2</v>
      </c>
      <c r="Z135" s="11">
        <v>1.5293342122610383E-2</v>
      </c>
      <c r="AA135" s="11">
        <v>2.3038706856984545E-2</v>
      </c>
      <c r="AB135" s="11">
        <v>1.0347288561404952E-2</v>
      </c>
      <c r="AC135" s="11">
        <v>1.4039211990974942E-2</v>
      </c>
      <c r="AD135" s="13">
        <v>3.9797263697711419E-3</v>
      </c>
    </row>
    <row r="136" spans="1:30" x14ac:dyDescent="0.3">
      <c r="A136" s="201"/>
      <c r="B136" s="201"/>
      <c r="C136" s="201"/>
      <c r="D136" s="51" t="s">
        <v>37</v>
      </c>
      <c r="E136" s="80">
        <v>110138</v>
      </c>
      <c r="F136" s="53" t="s">
        <v>94</v>
      </c>
      <c r="G136" s="53">
        <v>1</v>
      </c>
      <c r="H136" s="54">
        <v>1</v>
      </c>
      <c r="I136" s="56">
        <v>1</v>
      </c>
      <c r="J136" s="56">
        <v>1</v>
      </c>
      <c r="K136" s="56">
        <v>1</v>
      </c>
      <c r="L136" s="57">
        <v>0.36241984996451554</v>
      </c>
      <c r="M136" s="57">
        <v>0.60135143728710316</v>
      </c>
      <c r="N136" s="57">
        <v>0.91519069759560512</v>
      </c>
      <c r="O136" s="14">
        <v>1.353485120761847E-2</v>
      </c>
      <c r="P136" s="14">
        <v>8.3464915780313925E-2</v>
      </c>
      <c r="Q136" s="14">
        <v>2.4813893880633972E-2</v>
      </c>
      <c r="R136" s="14">
        <v>2.2381517729594638E-2</v>
      </c>
      <c r="S136" s="14">
        <v>2.4297859248535177E-2</v>
      </c>
      <c r="T136" s="14">
        <v>7.5336481246674691E-2</v>
      </c>
      <c r="U136" s="14">
        <v>1.0207142517071832E-2</v>
      </c>
      <c r="V136" s="14">
        <v>4.4733799656501101E-2</v>
      </c>
      <c r="W136" s="14">
        <v>7.5051729126034167E-2</v>
      </c>
      <c r="X136" s="15">
        <v>0.14722786644856087</v>
      </c>
      <c r="Y136" s="14">
        <v>2.1018688313410205E-2</v>
      </c>
      <c r="Z136" s="14">
        <v>1.5293342122610383E-2</v>
      </c>
      <c r="AA136" s="14">
        <v>1.8430965485587637E-2</v>
      </c>
      <c r="AB136" s="14">
        <v>1.0347288561404952E-2</v>
      </c>
      <c r="AC136" s="14">
        <v>1.1231369592779953E-2</v>
      </c>
      <c r="AD136" s="16">
        <v>3.9797263697711419E-3</v>
      </c>
    </row>
    <row r="137" spans="1:30" ht="15" thickBot="1" x14ac:dyDescent="0.35">
      <c r="A137" s="202"/>
      <c r="B137" s="202"/>
      <c r="C137" s="202"/>
      <c r="D137" s="77">
        <v>1950000</v>
      </c>
      <c r="E137" s="82">
        <v>111462</v>
      </c>
      <c r="F137" s="61" t="s">
        <v>95</v>
      </c>
      <c r="G137" s="61">
        <v>2</v>
      </c>
      <c r="H137" s="62">
        <v>2</v>
      </c>
      <c r="I137" s="64">
        <v>2</v>
      </c>
      <c r="J137" s="64">
        <v>2</v>
      </c>
      <c r="K137" s="64">
        <v>2</v>
      </c>
      <c r="L137" s="65">
        <v>0.35330680873165105</v>
      </c>
      <c r="M137" s="65">
        <v>0.58813196390878486</v>
      </c>
      <c r="N137" s="65">
        <v>0.86906993409685862</v>
      </c>
      <c r="O137" s="17">
        <v>1.353485120761847E-2</v>
      </c>
      <c r="P137" s="17">
        <v>8.3464915780313925E-2</v>
      </c>
      <c r="Q137" s="17">
        <v>2.4813893880633972E-2</v>
      </c>
      <c r="R137" s="17">
        <v>3.7302529549324399E-2</v>
      </c>
      <c r="S137" s="17">
        <v>2.4297859248535177E-2</v>
      </c>
      <c r="T137" s="17">
        <v>7.5336481246674691E-2</v>
      </c>
      <c r="U137" s="17">
        <v>1.0207142517071832E-2</v>
      </c>
      <c r="V137" s="17">
        <v>1.4911266552167035E-2</v>
      </c>
      <c r="W137" s="17">
        <v>7.5051729126034167E-2</v>
      </c>
      <c r="X137" s="18">
        <v>0.14722786644856087</v>
      </c>
      <c r="Y137" s="17">
        <v>3.1528032470115305E-2</v>
      </c>
      <c r="Z137" s="17">
        <v>7.6466710613051917E-3</v>
      </c>
      <c r="AA137" s="17">
        <v>2.3038706856984545E-2</v>
      </c>
      <c r="AB137" s="17">
        <v>4.138915424561981E-3</v>
      </c>
      <c r="AC137" s="17">
        <v>1.4039211990974942E-2</v>
      </c>
      <c r="AD137" s="19">
        <v>1.591890547908457E-3</v>
      </c>
    </row>
    <row r="138" spans="1:30" x14ac:dyDescent="0.3">
      <c r="A138" s="200">
        <v>32</v>
      </c>
      <c r="B138" s="200" t="s">
        <v>90</v>
      </c>
      <c r="C138" s="200">
        <v>90</v>
      </c>
      <c r="D138" s="44" t="s">
        <v>105</v>
      </c>
      <c r="E138" s="84">
        <v>110456</v>
      </c>
      <c r="F138" s="46" t="s">
        <v>93</v>
      </c>
      <c r="G138" s="46">
        <v>1</v>
      </c>
      <c r="H138" s="47">
        <v>1</v>
      </c>
      <c r="I138" s="49">
        <v>1</v>
      </c>
      <c r="J138" s="49">
        <v>1</v>
      </c>
      <c r="K138" s="49">
        <v>1</v>
      </c>
      <c r="L138" s="50">
        <v>0.53504007268196974</v>
      </c>
      <c r="M138" s="50">
        <v>0.74004897250229351</v>
      </c>
      <c r="N138" s="50">
        <v>0.95374188158166773</v>
      </c>
      <c r="O138" s="11">
        <v>1.6576739601578978E-2</v>
      </c>
      <c r="P138" s="11">
        <v>0.10222322754307041</v>
      </c>
      <c r="Q138" s="11">
        <v>3.039068926956159E-2</v>
      </c>
      <c r="R138" s="11">
        <v>4.0520919026082056E-2</v>
      </c>
      <c r="S138" s="11">
        <v>2.9758678500438143E-2</v>
      </c>
      <c r="T138" s="11">
        <v>0.10979500627844294</v>
      </c>
      <c r="U138" s="11">
        <v>1.7508471042977022E-2</v>
      </c>
      <c r="V138" s="11">
        <v>4.5959610168090713E-2</v>
      </c>
      <c r="W138" s="11">
        <v>9.1919220336181079E-2</v>
      </c>
      <c r="X138" s="27">
        <v>0.14869285642617533</v>
      </c>
      <c r="Y138" s="11">
        <v>2.403578964966278E-2</v>
      </c>
      <c r="Z138" s="11">
        <v>2.0518171553590644E-2</v>
      </c>
      <c r="AA138" s="11">
        <v>2.6469458967034593E-2</v>
      </c>
      <c r="AB138" s="11">
        <v>1.411966658654543E-2</v>
      </c>
      <c r="AC138" s="11">
        <v>1.612982655803669E-2</v>
      </c>
      <c r="AD138" s="13">
        <v>5.430640994825175E-3</v>
      </c>
    </row>
    <row r="139" spans="1:30" ht="15" thickBot="1" x14ac:dyDescent="0.35">
      <c r="A139" s="202"/>
      <c r="B139" s="202"/>
      <c r="C139" s="202"/>
      <c r="D139" s="77">
        <v>16500000</v>
      </c>
      <c r="E139" s="82">
        <v>111462</v>
      </c>
      <c r="F139" s="61" t="s">
        <v>95</v>
      </c>
      <c r="G139" s="61" t="s">
        <v>42</v>
      </c>
      <c r="H139" s="62" t="s">
        <v>42</v>
      </c>
      <c r="I139" s="64">
        <v>2</v>
      </c>
      <c r="J139" s="64">
        <v>2</v>
      </c>
      <c r="K139" s="64">
        <v>2</v>
      </c>
      <c r="L139" s="65">
        <v>0.46495992731802849</v>
      </c>
      <c r="M139" s="65">
        <v>0.65104476913488629</v>
      </c>
      <c r="N139" s="65">
        <v>0.75094551247503194</v>
      </c>
      <c r="O139" s="17">
        <v>1.6576739601578978E-2</v>
      </c>
      <c r="P139" s="17">
        <v>0.10222322754307041</v>
      </c>
      <c r="Q139" s="17">
        <v>3.039068926956159E-2</v>
      </c>
      <c r="R139" s="17">
        <v>4.0520919026082056E-2</v>
      </c>
      <c r="S139" s="17">
        <v>2.9758678500438143E-2</v>
      </c>
      <c r="T139" s="17">
        <v>3.6598335426147648E-2</v>
      </c>
      <c r="U139" s="17">
        <v>1.1672314028651348E-2</v>
      </c>
      <c r="V139" s="17">
        <v>4.5959610168090713E-2</v>
      </c>
      <c r="W139" s="17">
        <v>9.1919220336181079E-2</v>
      </c>
      <c r="X139" s="18">
        <v>0.14869285642617533</v>
      </c>
      <c r="Y139" s="17">
        <v>3.6053684474494176E-2</v>
      </c>
      <c r="Z139" s="17">
        <v>1.0259085776795322E-2</v>
      </c>
      <c r="AA139" s="17">
        <v>2.6469458967034593E-2</v>
      </c>
      <c r="AB139" s="17">
        <v>5.647866634618171E-3</v>
      </c>
      <c r="AC139" s="17">
        <v>1.612982655803669E-2</v>
      </c>
      <c r="AD139" s="19">
        <v>2.1722563979300696E-3</v>
      </c>
    </row>
    <row r="140" spans="1:30" x14ac:dyDescent="0.3">
      <c r="A140" s="200">
        <v>33</v>
      </c>
      <c r="B140" s="200" t="s">
        <v>90</v>
      </c>
      <c r="C140" s="200">
        <v>100</v>
      </c>
      <c r="D140" s="193" t="s">
        <v>106</v>
      </c>
      <c r="E140" s="84">
        <v>110456</v>
      </c>
      <c r="F140" s="46" t="s">
        <v>93</v>
      </c>
      <c r="G140" s="46">
        <v>1</v>
      </c>
      <c r="H140" s="47">
        <v>1</v>
      </c>
      <c r="I140" s="66">
        <v>1</v>
      </c>
      <c r="J140" s="66">
        <v>1</v>
      </c>
      <c r="K140" s="66">
        <v>1</v>
      </c>
      <c r="L140" s="50">
        <v>0.35171491692331253</v>
      </c>
      <c r="M140" s="50">
        <v>0.60510205389202265</v>
      </c>
      <c r="N140" s="50">
        <v>0.95144493096365668</v>
      </c>
      <c r="O140" s="11">
        <v>1.353485120761847E-2</v>
      </c>
      <c r="P140" s="11">
        <v>8.3464915780313925E-2</v>
      </c>
      <c r="Q140" s="11">
        <v>2.4813893880633972E-2</v>
      </c>
      <c r="R140" s="11">
        <v>3.7302529549324399E-2</v>
      </c>
      <c r="S140" s="11">
        <v>2.4297859248535177E-2</v>
      </c>
      <c r="T140" s="11">
        <v>6.6819112933471703E-2</v>
      </c>
      <c r="U140" s="11">
        <v>1.5310713775607748E-2</v>
      </c>
      <c r="V140" s="11">
        <v>3.7525864563017215E-2</v>
      </c>
      <c r="W140" s="11">
        <v>7.5051729126034167E-2</v>
      </c>
      <c r="X140" s="27">
        <v>0.13926361961230971</v>
      </c>
      <c r="Y140" s="11">
        <v>2.1018688313410205E-2</v>
      </c>
      <c r="Z140" s="11">
        <v>1.5293342122610383E-2</v>
      </c>
      <c r="AA140" s="11">
        <v>2.3038706856984545E-2</v>
      </c>
      <c r="AB140" s="11">
        <v>1.0347288561404952E-2</v>
      </c>
      <c r="AC140" s="11">
        <v>1.4039211990974942E-2</v>
      </c>
      <c r="AD140" s="13">
        <v>3.9797263697711419E-3</v>
      </c>
    </row>
    <row r="141" spans="1:30" x14ac:dyDescent="0.3">
      <c r="A141" s="201"/>
      <c r="B141" s="201"/>
      <c r="C141" s="201"/>
      <c r="D141" s="194"/>
      <c r="E141" s="80">
        <v>110138</v>
      </c>
      <c r="F141" s="53" t="s">
        <v>94</v>
      </c>
      <c r="G141" s="53">
        <v>2</v>
      </c>
      <c r="H141" s="54">
        <v>2</v>
      </c>
      <c r="I141" s="55">
        <v>3</v>
      </c>
      <c r="J141" s="55">
        <v>3</v>
      </c>
      <c r="K141" s="55">
        <v>3</v>
      </c>
      <c r="L141" s="57">
        <v>0.3194138187231903</v>
      </c>
      <c r="M141" s="57">
        <v>0.54980916312170314</v>
      </c>
      <c r="N141" s="57">
        <v>0.84413799859927963</v>
      </c>
      <c r="O141" s="14">
        <v>1.353485120761847E-2</v>
      </c>
      <c r="P141" s="14">
        <v>8.3464915780313925E-2</v>
      </c>
      <c r="Q141" s="14">
        <v>2.4813893880633972E-2</v>
      </c>
      <c r="R141" s="14">
        <v>2.2381517729594638E-2</v>
      </c>
      <c r="S141" s="14">
        <v>2.4297859248535177E-2</v>
      </c>
      <c r="T141" s="14">
        <v>6.6819112933471703E-2</v>
      </c>
      <c r="U141" s="14">
        <v>1.0207142517071832E-2</v>
      </c>
      <c r="V141" s="14">
        <v>3.7525864563017215E-2</v>
      </c>
      <c r="W141" s="14">
        <v>7.5051729126034167E-2</v>
      </c>
      <c r="X141" s="15">
        <v>0.11141089568984777</v>
      </c>
      <c r="Y141" s="14">
        <v>2.1018688313410205E-2</v>
      </c>
      <c r="Z141" s="14">
        <v>1.5293342122610383E-2</v>
      </c>
      <c r="AA141" s="14">
        <v>1.8430965485587637E-2</v>
      </c>
      <c r="AB141" s="14">
        <v>1.0347288561404952E-2</v>
      </c>
      <c r="AC141" s="14">
        <v>1.1231369592779953E-2</v>
      </c>
      <c r="AD141" s="16">
        <v>3.9797263697711419E-3</v>
      </c>
    </row>
    <row r="142" spans="1:30" ht="15" thickBot="1" x14ac:dyDescent="0.35">
      <c r="A142" s="202"/>
      <c r="B142" s="202"/>
      <c r="C142" s="202"/>
      <c r="D142" s="73">
        <v>1950000</v>
      </c>
      <c r="E142" s="82">
        <v>111462</v>
      </c>
      <c r="F142" s="61" t="s">
        <v>95</v>
      </c>
      <c r="G142" s="61">
        <v>3</v>
      </c>
      <c r="H142" s="62">
        <v>3</v>
      </c>
      <c r="I142" s="85">
        <v>2</v>
      </c>
      <c r="J142" s="85">
        <v>2</v>
      </c>
      <c r="K142" s="85">
        <v>2</v>
      </c>
      <c r="L142" s="65">
        <v>0.32887126435349556</v>
      </c>
      <c r="M142" s="65">
        <v>0.56641222284771897</v>
      </c>
      <c r="N142" s="65">
        <v>0.86246430277413633</v>
      </c>
      <c r="O142" s="17">
        <v>1.353485120761847E-2</v>
      </c>
      <c r="P142" s="17">
        <v>8.3464915780313925E-2</v>
      </c>
      <c r="Q142" s="17">
        <v>2.4813893880633972E-2</v>
      </c>
      <c r="R142" s="17">
        <v>3.7302529549324399E-2</v>
      </c>
      <c r="S142" s="17">
        <v>2.4297859248535177E-2</v>
      </c>
      <c r="T142" s="17">
        <v>6.6819112933471703E-2</v>
      </c>
      <c r="U142" s="17">
        <v>1.0207142517071832E-2</v>
      </c>
      <c r="V142" s="17">
        <v>3.7525864563017215E-2</v>
      </c>
      <c r="W142" s="17">
        <v>7.5051729126034167E-2</v>
      </c>
      <c r="X142" s="18">
        <v>0.11141089568984777</v>
      </c>
      <c r="Y142" s="17">
        <v>3.1528032470115305E-2</v>
      </c>
      <c r="Z142" s="17">
        <v>7.6466710613051917E-3</v>
      </c>
      <c r="AA142" s="17">
        <v>2.3038706856984545E-2</v>
      </c>
      <c r="AB142" s="17">
        <v>4.138915424561981E-3</v>
      </c>
      <c r="AC142" s="17">
        <v>1.4039211990974942E-2</v>
      </c>
      <c r="AD142" s="19">
        <v>1.591890547908457E-3</v>
      </c>
    </row>
    <row r="143" spans="1:30" x14ac:dyDescent="0.3">
      <c r="A143" s="203">
        <v>34</v>
      </c>
      <c r="B143" s="203" t="s">
        <v>90</v>
      </c>
      <c r="C143" s="203">
        <v>110</v>
      </c>
      <c r="D143" s="206" t="s">
        <v>107</v>
      </c>
      <c r="E143" s="34">
        <v>110456</v>
      </c>
      <c r="F143" s="35" t="s">
        <v>93</v>
      </c>
      <c r="G143" s="35">
        <v>1</v>
      </c>
      <c r="H143" s="36">
        <v>1</v>
      </c>
      <c r="I143" s="172">
        <v>1</v>
      </c>
      <c r="J143" s="172">
        <v>1</v>
      </c>
      <c r="K143" s="37">
        <v>1</v>
      </c>
      <c r="L143" s="38">
        <v>0.34780762096690898</v>
      </c>
      <c r="M143" s="38">
        <v>0.59530237909368222</v>
      </c>
      <c r="N143" s="38">
        <v>0.94909179209555394</v>
      </c>
      <c r="O143" s="5">
        <v>1.5950975118763255E-2</v>
      </c>
      <c r="P143" s="5">
        <v>8.3464915780313925E-2</v>
      </c>
      <c r="Q143" s="5">
        <v>2.4813893880633972E-2</v>
      </c>
      <c r="R143" s="5">
        <v>3.7302529549324399E-2</v>
      </c>
      <c r="S143" s="5">
        <v>2.4297859248535177E-2</v>
      </c>
      <c r="T143" s="5">
        <v>6.6819112933471703E-2</v>
      </c>
      <c r="U143" s="5">
        <v>1.5310713775607748E-2</v>
      </c>
      <c r="V143" s="5">
        <v>4.4733799656501101E-2</v>
      </c>
      <c r="W143" s="5">
        <v>7.5051729126034167E-2</v>
      </c>
      <c r="X143" s="6">
        <v>0.12140720888034939</v>
      </c>
      <c r="Y143" s="5">
        <v>2.1018688313410205E-2</v>
      </c>
      <c r="Z143" s="5">
        <v>1.5293342122610383E-2</v>
      </c>
      <c r="AA143" s="5">
        <v>2.3038706856984545E-2</v>
      </c>
      <c r="AB143" s="5">
        <v>8.7799654903961254E-3</v>
      </c>
      <c r="AC143" s="5">
        <v>1.4039211990974942E-2</v>
      </c>
      <c r="AD143" s="5">
        <v>3.9797263697711419E-3</v>
      </c>
    </row>
    <row r="144" spans="1:30" x14ac:dyDescent="0.3">
      <c r="A144" s="201"/>
      <c r="B144" s="201"/>
      <c r="C144" s="201"/>
      <c r="D144" s="206"/>
      <c r="E144" s="80">
        <v>110138</v>
      </c>
      <c r="F144" s="53" t="s">
        <v>94</v>
      </c>
      <c r="G144" s="53">
        <v>2</v>
      </c>
      <c r="H144" s="54">
        <v>2</v>
      </c>
      <c r="I144" s="55">
        <v>3</v>
      </c>
      <c r="J144" s="55">
        <v>3</v>
      </c>
      <c r="K144" s="56">
        <v>2</v>
      </c>
      <c r="L144" s="57">
        <v>0.32582141059765851</v>
      </c>
      <c r="M144" s="57">
        <v>0.55829162717456671</v>
      </c>
      <c r="N144" s="57">
        <v>0.89762744644913917</v>
      </c>
      <c r="O144" s="14">
        <v>6.3803900475053014E-3</v>
      </c>
      <c r="P144" s="14">
        <v>8.3464915780313925E-2</v>
      </c>
      <c r="Q144" s="14">
        <v>2.4813893880633972E-2</v>
      </c>
      <c r="R144" s="14">
        <v>2.2381517729594638E-2</v>
      </c>
      <c r="S144" s="14">
        <v>2.4297859248535177E-2</v>
      </c>
      <c r="T144" s="14">
        <v>6.6819112933471703E-2</v>
      </c>
      <c r="U144" s="14">
        <v>1.0207142517071832E-2</v>
      </c>
      <c r="V144" s="14">
        <v>4.4733799656501101E-2</v>
      </c>
      <c r="W144" s="14">
        <v>7.5051729126034167E-2</v>
      </c>
      <c r="X144" s="15">
        <v>0.12140720888034939</v>
      </c>
      <c r="Y144" s="14">
        <v>2.1018688313410205E-2</v>
      </c>
      <c r="Z144" s="14">
        <v>1.5293342122610383E-2</v>
      </c>
      <c r="AA144" s="14">
        <v>1.8430965485587637E-2</v>
      </c>
      <c r="AB144" s="14">
        <v>8.7799654903961254E-3</v>
      </c>
      <c r="AC144" s="14">
        <v>1.1231369592779953E-2</v>
      </c>
      <c r="AD144" s="14">
        <v>3.9797263697711419E-3</v>
      </c>
    </row>
    <row r="145" spans="1:30" ht="15" thickBot="1" x14ac:dyDescent="0.35">
      <c r="A145" s="214"/>
      <c r="B145" s="214"/>
      <c r="C145" s="214"/>
      <c r="D145" s="83" t="s">
        <v>103</v>
      </c>
      <c r="E145" s="39">
        <v>111462</v>
      </c>
      <c r="F145" s="40" t="s">
        <v>95</v>
      </c>
      <c r="G145" s="40">
        <v>3</v>
      </c>
      <c r="H145" s="41">
        <v>3</v>
      </c>
      <c r="I145" s="173">
        <v>2</v>
      </c>
      <c r="J145" s="173">
        <v>2</v>
      </c>
      <c r="K145" s="42">
        <v>3</v>
      </c>
      <c r="L145" s="43">
        <v>0.32637096843543084</v>
      </c>
      <c r="M145" s="43">
        <v>0.56085111200434934</v>
      </c>
      <c r="N145" s="43">
        <v>0.85979952705276441</v>
      </c>
      <c r="O145" s="8">
        <v>1.5950975118763255E-2</v>
      </c>
      <c r="P145" s="8">
        <v>8.3464915780313925E-2</v>
      </c>
      <c r="Q145" s="8">
        <v>2.4813893880633972E-2</v>
      </c>
      <c r="R145" s="8">
        <v>3.7302529549324399E-2</v>
      </c>
      <c r="S145" s="8">
        <v>2.4297859248535177E-2</v>
      </c>
      <c r="T145" s="8">
        <v>6.6819112933471703E-2</v>
      </c>
      <c r="U145" s="8">
        <v>1.0207142517071832E-2</v>
      </c>
      <c r="V145" s="8">
        <v>1.4911266552167035E-2</v>
      </c>
      <c r="W145" s="8">
        <v>7.5051729126034167E-2</v>
      </c>
      <c r="X145" s="9">
        <v>0.12140720888034939</v>
      </c>
      <c r="Y145" s="8">
        <v>3.1528032470115305E-2</v>
      </c>
      <c r="Z145" s="8">
        <v>7.6466710613051917E-3</v>
      </c>
      <c r="AA145" s="8">
        <v>2.3038706856984545E-2</v>
      </c>
      <c r="AB145" s="8">
        <v>8.7799654903961254E-3</v>
      </c>
      <c r="AC145" s="8">
        <v>1.4039211990974942E-2</v>
      </c>
      <c r="AD145" s="8">
        <v>1.591890547908457E-3</v>
      </c>
    </row>
    <row r="146" spans="1:30" x14ac:dyDescent="0.3">
      <c r="A146" s="200">
        <v>35</v>
      </c>
      <c r="B146" s="215" t="s">
        <v>108</v>
      </c>
      <c r="C146" s="200">
        <v>10</v>
      </c>
      <c r="D146" s="205" t="s">
        <v>109</v>
      </c>
      <c r="E146" s="84">
        <v>110164</v>
      </c>
      <c r="F146" s="46" t="s">
        <v>110</v>
      </c>
      <c r="G146" s="46">
        <v>1</v>
      </c>
      <c r="H146" s="47">
        <v>1</v>
      </c>
      <c r="I146" s="49">
        <v>1</v>
      </c>
      <c r="J146" s="49">
        <v>1</v>
      </c>
      <c r="K146" s="49">
        <v>1</v>
      </c>
      <c r="L146" s="50">
        <v>0.36335885637684395</v>
      </c>
      <c r="M146" s="50">
        <v>0.61235024442588226</v>
      </c>
      <c r="N146" s="50">
        <v>1</v>
      </c>
      <c r="O146" s="11">
        <v>1.5260125724723574E-2</v>
      </c>
      <c r="P146" s="11">
        <v>0.10121607758691664</v>
      </c>
      <c r="Q146" s="11">
        <v>2.8463488374059421E-2</v>
      </c>
      <c r="R146" s="11">
        <v>3.7302529549324399E-2</v>
      </c>
      <c r="S146" s="11">
        <v>2.4297859248535177E-2</v>
      </c>
      <c r="T146" s="11">
        <v>6.6819112933471703E-2</v>
      </c>
      <c r="U146" s="11">
        <v>1.2148929624267535E-2</v>
      </c>
      <c r="V146" s="11">
        <v>3.7525864563017215E-2</v>
      </c>
      <c r="W146" s="11">
        <v>7.5051729126034167E-2</v>
      </c>
      <c r="X146" s="27">
        <v>0.12140720888034942</v>
      </c>
      <c r="Y146" s="11">
        <v>2.9822533104334099E-2</v>
      </c>
      <c r="Z146" s="11">
        <v>1.5293342122610383E-2</v>
      </c>
      <c r="AA146" s="11">
        <v>2.1612222745590489E-2</v>
      </c>
      <c r="AB146" s="11">
        <v>9.3594746606499597E-3</v>
      </c>
      <c r="AC146" s="11">
        <v>1.3169948235594187E-2</v>
      </c>
      <c r="AD146" s="13">
        <v>3.5997979464038373E-3</v>
      </c>
    </row>
    <row r="147" spans="1:30" x14ac:dyDescent="0.3">
      <c r="A147" s="201"/>
      <c r="B147" s="216"/>
      <c r="C147" s="201"/>
      <c r="D147" s="206"/>
      <c r="E147" s="80">
        <v>111394</v>
      </c>
      <c r="F147" s="53" t="s">
        <v>111</v>
      </c>
      <c r="G147" s="53">
        <v>2</v>
      </c>
      <c r="H147" s="54">
        <v>2</v>
      </c>
      <c r="I147" s="56">
        <v>2</v>
      </c>
      <c r="J147" s="56">
        <v>2</v>
      </c>
      <c r="K147" s="56">
        <v>2</v>
      </c>
      <c r="L147" s="57">
        <v>0.34556235383827294</v>
      </c>
      <c r="M147" s="57">
        <v>0.58221796893790545</v>
      </c>
      <c r="N147" s="57">
        <v>0.91838149330793795</v>
      </c>
      <c r="O147" s="14">
        <v>1.5260125724723574E-2</v>
      </c>
      <c r="P147" s="14">
        <v>0.10121607758691664</v>
      </c>
      <c r="Q147" s="14">
        <v>2.2770790699247537E-2</v>
      </c>
      <c r="R147" s="14">
        <v>2.2381517729594638E-2</v>
      </c>
      <c r="S147" s="14">
        <v>2.4297859248535177E-2</v>
      </c>
      <c r="T147" s="14">
        <v>6.6819112933471703E-2</v>
      </c>
      <c r="U147" s="14">
        <v>1.2148929624267535E-2</v>
      </c>
      <c r="V147" s="14">
        <v>3.7525864563017215E-2</v>
      </c>
      <c r="W147" s="14">
        <v>7.5051729126034167E-2</v>
      </c>
      <c r="X147" s="15">
        <v>0.12140720888034942</v>
      </c>
      <c r="Y147" s="14">
        <v>2.9822533104334099E-2</v>
      </c>
      <c r="Z147" s="14">
        <v>7.6466710613051917E-3</v>
      </c>
      <c r="AA147" s="14">
        <v>2.1612222745590489E-2</v>
      </c>
      <c r="AB147" s="14">
        <v>7.4875797285199686E-3</v>
      </c>
      <c r="AC147" s="14">
        <v>1.3169948235594187E-2</v>
      </c>
      <c r="AD147" s="16">
        <v>3.5997979464038373E-3</v>
      </c>
    </row>
    <row r="148" spans="1:30" ht="15" thickBot="1" x14ac:dyDescent="0.35">
      <c r="A148" s="202"/>
      <c r="B148" s="217"/>
      <c r="C148" s="202"/>
      <c r="D148" s="77" t="s">
        <v>112</v>
      </c>
      <c r="E148" s="82">
        <v>110132</v>
      </c>
      <c r="F148" s="61" t="s">
        <v>113</v>
      </c>
      <c r="G148" s="61">
        <v>3</v>
      </c>
      <c r="H148" s="62">
        <v>3</v>
      </c>
      <c r="I148" s="64">
        <v>3</v>
      </c>
      <c r="J148" s="64">
        <v>3</v>
      </c>
      <c r="K148" s="64">
        <v>3</v>
      </c>
      <c r="L148" s="65">
        <v>0.29107878978488155</v>
      </c>
      <c r="M148" s="65">
        <v>0.4989789860661441</v>
      </c>
      <c r="N148" s="65">
        <v>0.67559816062919453</v>
      </c>
      <c r="O148" s="17">
        <v>9.156075434834144E-3</v>
      </c>
      <c r="P148" s="17">
        <v>2.0243215517383329E-2</v>
      </c>
      <c r="Q148" s="17">
        <v>2.2770790699247537E-2</v>
      </c>
      <c r="R148" s="17">
        <v>3.7302529549324399E-2</v>
      </c>
      <c r="S148" s="17">
        <v>2.4297859248535177E-2</v>
      </c>
      <c r="T148" s="17">
        <v>6.6819112933471703E-2</v>
      </c>
      <c r="U148" s="17">
        <v>1.2148929624267535E-2</v>
      </c>
      <c r="V148" s="17">
        <v>3.7525864563017215E-2</v>
      </c>
      <c r="W148" s="17">
        <v>7.5051729126034167E-2</v>
      </c>
      <c r="X148" s="18">
        <v>0.12140720888034942</v>
      </c>
      <c r="Y148" s="17">
        <v>9.9408443681113668E-3</v>
      </c>
      <c r="Z148" s="17">
        <v>1.5293342122610383E-2</v>
      </c>
      <c r="AA148" s="17">
        <v>2.1612222745590489E-2</v>
      </c>
      <c r="AB148" s="17">
        <v>9.3594746606499597E-3</v>
      </c>
      <c r="AC148" s="17">
        <v>1.3169948235594187E-2</v>
      </c>
      <c r="AD148" s="19">
        <v>2.8798383571230698E-3</v>
      </c>
    </row>
    <row r="149" spans="1:30" x14ac:dyDescent="0.3">
      <c r="A149" s="3"/>
      <c r="B149" s="3"/>
      <c r="C149" s="3"/>
      <c r="D149" s="3"/>
      <c r="E149" s="3"/>
      <c r="F149" s="3"/>
      <c r="G149" s="3"/>
      <c r="H149" s="88"/>
      <c r="I149" s="89">
        <f>(12/146)</f>
        <v>8.2191780821917804E-2</v>
      </c>
      <c r="J149" s="89">
        <f>(14/146)</f>
        <v>9.5890410958904104E-2</v>
      </c>
      <c r="K149" s="89">
        <f>(29/146)</f>
        <v>0.19863013698630136</v>
      </c>
      <c r="L149" s="90"/>
      <c r="M149" s="90"/>
      <c r="N149" s="9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x14ac:dyDescent="0.3">
      <c r="A150" s="3"/>
      <c r="B150" s="3"/>
      <c r="C150" s="3"/>
      <c r="D150" s="3"/>
      <c r="E150" s="3"/>
      <c r="F150" s="3"/>
      <c r="G150" s="3"/>
      <c r="H150" s="88"/>
      <c r="I150" s="89">
        <f>1-I149</f>
        <v>0.9178082191780822</v>
      </c>
      <c r="J150" s="89">
        <f t="shared" ref="J150:K150" si="2">1-J149</f>
        <v>0.90410958904109595</v>
      </c>
      <c r="K150" s="89">
        <f t="shared" si="2"/>
        <v>0.80136986301369861</v>
      </c>
      <c r="L150" s="90"/>
      <c r="M150" s="90"/>
      <c r="N150" s="9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x14ac:dyDescent="0.3">
      <c r="A151" s="3"/>
      <c r="B151" s="3"/>
      <c r="C151" s="3"/>
      <c r="D151" s="3"/>
      <c r="E151" s="3"/>
      <c r="F151" s="3"/>
      <c r="G151" s="3"/>
      <c r="H151" s="88"/>
      <c r="I151" s="88">
        <f>146-12</f>
        <v>134</v>
      </c>
      <c r="J151" s="88">
        <f>146-14</f>
        <v>132</v>
      </c>
      <c r="K151" s="88">
        <f>146-29</f>
        <v>117</v>
      </c>
      <c r="L151" s="90"/>
      <c r="M151" s="90"/>
      <c r="N151" s="9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</sheetData>
  <mergeCells count="136">
    <mergeCell ref="A146:A148"/>
    <mergeCell ref="B146:B148"/>
    <mergeCell ref="C146:C148"/>
    <mergeCell ref="D146:D147"/>
    <mergeCell ref="A140:A142"/>
    <mergeCell ref="B140:B142"/>
    <mergeCell ref="C140:C142"/>
    <mergeCell ref="D140:D141"/>
    <mergeCell ref="A143:A145"/>
    <mergeCell ref="B143:B145"/>
    <mergeCell ref="C143:C145"/>
    <mergeCell ref="D143:D144"/>
    <mergeCell ref="A135:A137"/>
    <mergeCell ref="B135:B137"/>
    <mergeCell ref="C135:C137"/>
    <mergeCell ref="A138:A139"/>
    <mergeCell ref="B138:B139"/>
    <mergeCell ref="C138:C139"/>
    <mergeCell ref="D124:D125"/>
    <mergeCell ref="A128:A131"/>
    <mergeCell ref="B128:B131"/>
    <mergeCell ref="C128:C131"/>
    <mergeCell ref="D128:D129"/>
    <mergeCell ref="A132:A134"/>
    <mergeCell ref="B132:B134"/>
    <mergeCell ref="C132:C134"/>
    <mergeCell ref="D132:D133"/>
    <mergeCell ref="A120:A123"/>
    <mergeCell ref="B120:B123"/>
    <mergeCell ref="C120:C123"/>
    <mergeCell ref="A124:A127"/>
    <mergeCell ref="B124:B127"/>
    <mergeCell ref="C124:C127"/>
    <mergeCell ref="A114:A116"/>
    <mergeCell ref="B114:B116"/>
    <mergeCell ref="C114:C116"/>
    <mergeCell ref="D114:D115"/>
    <mergeCell ref="A117:A119"/>
    <mergeCell ref="B117:B119"/>
    <mergeCell ref="C117:C119"/>
    <mergeCell ref="A107:A109"/>
    <mergeCell ref="B107:B109"/>
    <mergeCell ref="C107:C109"/>
    <mergeCell ref="D107:D108"/>
    <mergeCell ref="A110:A113"/>
    <mergeCell ref="B110:B113"/>
    <mergeCell ref="C110:C113"/>
    <mergeCell ref="D110:D111"/>
    <mergeCell ref="A98:A102"/>
    <mergeCell ref="B98:B102"/>
    <mergeCell ref="C98:C102"/>
    <mergeCell ref="D101:D102"/>
    <mergeCell ref="A103:A106"/>
    <mergeCell ref="B103:B106"/>
    <mergeCell ref="C103:C106"/>
    <mergeCell ref="D105:D106"/>
    <mergeCell ref="A88:A92"/>
    <mergeCell ref="B88:B92"/>
    <mergeCell ref="C88:C92"/>
    <mergeCell ref="D88:D89"/>
    <mergeCell ref="A93:A97"/>
    <mergeCell ref="B93:B97"/>
    <mergeCell ref="C93:C97"/>
    <mergeCell ref="D93:D94"/>
    <mergeCell ref="A78:A82"/>
    <mergeCell ref="B78:B82"/>
    <mergeCell ref="C78:C82"/>
    <mergeCell ref="D78:D79"/>
    <mergeCell ref="A83:A87"/>
    <mergeCell ref="B83:B87"/>
    <mergeCell ref="C83:C87"/>
    <mergeCell ref="D83:D84"/>
    <mergeCell ref="A68:A72"/>
    <mergeCell ref="B68:B72"/>
    <mergeCell ref="C68:C72"/>
    <mergeCell ref="D71:D72"/>
    <mergeCell ref="A73:A77"/>
    <mergeCell ref="B73:B77"/>
    <mergeCell ref="C73:C77"/>
    <mergeCell ref="D76:D77"/>
    <mergeCell ref="A58:A62"/>
    <mergeCell ref="B58:B62"/>
    <mergeCell ref="C58:C62"/>
    <mergeCell ref="D61:D62"/>
    <mergeCell ref="A63:A67"/>
    <mergeCell ref="B63:B67"/>
    <mergeCell ref="C63:C67"/>
    <mergeCell ref="D66:D67"/>
    <mergeCell ref="A48:A52"/>
    <mergeCell ref="B48:B52"/>
    <mergeCell ref="C48:C52"/>
    <mergeCell ref="D48:D49"/>
    <mergeCell ref="A53:A57"/>
    <mergeCell ref="B53:B57"/>
    <mergeCell ref="C53:C57"/>
    <mergeCell ref="D56:D57"/>
    <mergeCell ref="A38:A42"/>
    <mergeCell ref="B38:B42"/>
    <mergeCell ref="C38:C42"/>
    <mergeCell ref="D38:D39"/>
    <mergeCell ref="A43:A47"/>
    <mergeCell ref="B43:B47"/>
    <mergeCell ref="C43:C47"/>
    <mergeCell ref="D43:D44"/>
    <mergeCell ref="D23:D24"/>
    <mergeCell ref="A28:A32"/>
    <mergeCell ref="B28:B32"/>
    <mergeCell ref="C28:C32"/>
    <mergeCell ref="D31:D32"/>
    <mergeCell ref="A33:A37"/>
    <mergeCell ref="B33:B37"/>
    <mergeCell ref="C33:C37"/>
    <mergeCell ref="D33:D34"/>
    <mergeCell ref="A20:A22"/>
    <mergeCell ref="B20:B22"/>
    <mergeCell ref="C20:C22"/>
    <mergeCell ref="A23:A27"/>
    <mergeCell ref="B23:B27"/>
    <mergeCell ref="C23:C27"/>
    <mergeCell ref="A10:A16"/>
    <mergeCell ref="B10:B16"/>
    <mergeCell ref="C10:C16"/>
    <mergeCell ref="D10:D11"/>
    <mergeCell ref="D14:D16"/>
    <mergeCell ref="A17:A19"/>
    <mergeCell ref="B17:B19"/>
    <mergeCell ref="C17:C19"/>
    <mergeCell ref="D17:D18"/>
    <mergeCell ref="A3:A4"/>
    <mergeCell ref="B3:B4"/>
    <mergeCell ref="C3:C4"/>
    <mergeCell ref="D3:D4"/>
    <mergeCell ref="A5:A9"/>
    <mergeCell ref="B5:B9"/>
    <mergeCell ref="C5:C9"/>
    <mergeCell ref="D8:D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1"/>
  <sheetViews>
    <sheetView zoomScale="90" zoomScaleNormal="90" workbookViewId="0">
      <selection activeCell="A2" sqref="A2:AD148"/>
    </sheetView>
  </sheetViews>
  <sheetFormatPr defaultRowHeight="14.4" x14ac:dyDescent="0.3"/>
  <cols>
    <col min="1" max="1" width="3.5546875" bestFit="1" customWidth="1"/>
    <col min="2" max="2" width="10.44140625" bestFit="1" customWidth="1"/>
    <col min="3" max="3" width="7.109375" bestFit="1" customWidth="1"/>
    <col min="4" max="4" width="34.6640625" customWidth="1"/>
    <col min="5" max="5" width="9.109375" bestFit="1" customWidth="1"/>
    <col min="6" max="7" width="9.109375" hidden="1" customWidth="1"/>
    <col min="8" max="8" width="3.88671875" style="1" hidden="1" customWidth="1"/>
    <col min="9" max="11" width="7.109375" style="1" hidden="1" customWidth="1"/>
    <col min="12" max="14" width="9.5546875" style="2" hidden="1" customWidth="1"/>
    <col min="15" max="21" width="6.6640625" hidden="1" customWidth="1"/>
    <col min="22" max="30" width="6.6640625" customWidth="1"/>
  </cols>
  <sheetData>
    <row r="1" spans="1:30" ht="15" thickBot="1" x14ac:dyDescent="0.35"/>
    <row r="2" spans="1:30" ht="15" thickBot="1" x14ac:dyDescent="0.35">
      <c r="A2" s="91" t="s">
        <v>0</v>
      </c>
      <c r="B2" s="91" t="s">
        <v>1</v>
      </c>
      <c r="C2" s="91" t="s">
        <v>2</v>
      </c>
      <c r="D2" s="92" t="s">
        <v>3</v>
      </c>
      <c r="E2" s="187" t="s">
        <v>4</v>
      </c>
      <c r="F2" s="94" t="s">
        <v>5</v>
      </c>
      <c r="G2" s="94" t="s">
        <v>6</v>
      </c>
      <c r="H2" s="95" t="s">
        <v>7</v>
      </c>
      <c r="I2" s="95" t="s">
        <v>8</v>
      </c>
      <c r="J2" s="95" t="s">
        <v>9</v>
      </c>
      <c r="K2" s="95" t="s">
        <v>10</v>
      </c>
      <c r="L2" s="96" t="s">
        <v>11</v>
      </c>
      <c r="M2" s="96" t="s">
        <v>12</v>
      </c>
      <c r="N2" s="96" t="s">
        <v>13</v>
      </c>
      <c r="O2" s="95" t="s">
        <v>14</v>
      </c>
      <c r="P2" s="95" t="s">
        <v>15</v>
      </c>
      <c r="Q2" s="95" t="s">
        <v>16</v>
      </c>
      <c r="R2" s="95" t="s">
        <v>17</v>
      </c>
      <c r="S2" s="95" t="s">
        <v>18</v>
      </c>
      <c r="T2" s="95" t="s">
        <v>19</v>
      </c>
      <c r="U2" s="95" t="s">
        <v>20</v>
      </c>
      <c r="V2" s="188" t="s">
        <v>21</v>
      </c>
      <c r="W2" s="95" t="s">
        <v>22</v>
      </c>
      <c r="X2" s="189" t="s">
        <v>23</v>
      </c>
      <c r="Y2" s="188" t="s">
        <v>24</v>
      </c>
      <c r="Z2" s="188" t="s">
        <v>25</v>
      </c>
      <c r="AA2" s="95" t="s">
        <v>26</v>
      </c>
      <c r="AB2" s="95" t="s">
        <v>27</v>
      </c>
      <c r="AC2" s="95" t="s">
        <v>28</v>
      </c>
      <c r="AD2" s="190" t="s">
        <v>29</v>
      </c>
    </row>
    <row r="3" spans="1:30" x14ac:dyDescent="0.3">
      <c r="A3" s="197">
        <v>1</v>
      </c>
      <c r="B3" s="197" t="s">
        <v>30</v>
      </c>
      <c r="C3" s="197">
        <v>10</v>
      </c>
      <c r="D3" s="218" t="s">
        <v>31</v>
      </c>
      <c r="E3" s="100">
        <v>113767</v>
      </c>
      <c r="F3" s="101" t="s">
        <v>32</v>
      </c>
      <c r="G3" s="101">
        <v>1</v>
      </c>
      <c r="H3" s="102">
        <v>1</v>
      </c>
      <c r="I3" s="103">
        <v>1</v>
      </c>
      <c r="J3" s="103">
        <v>1</v>
      </c>
      <c r="K3" s="103">
        <v>2</v>
      </c>
      <c r="L3" s="104">
        <v>0.51153515064562338</v>
      </c>
      <c r="M3" s="104">
        <v>0.70434864334104696</v>
      </c>
      <c r="N3" s="104">
        <v>0.75309492302051462</v>
      </c>
      <c r="O3" s="105">
        <v>0.5</v>
      </c>
      <c r="P3" s="105">
        <v>0.5</v>
      </c>
      <c r="Q3" s="105">
        <v>0.5</v>
      </c>
      <c r="R3" s="105">
        <v>0.5</v>
      </c>
      <c r="S3" s="105">
        <v>0.5</v>
      </c>
      <c r="T3" s="105">
        <v>0.5</v>
      </c>
      <c r="U3" s="105">
        <v>0.6</v>
      </c>
      <c r="V3" s="105">
        <v>0.5</v>
      </c>
      <c r="W3" s="105">
        <v>0.25</v>
      </c>
      <c r="X3" s="106">
        <v>0.66666666666666663</v>
      </c>
      <c r="Y3" s="105">
        <v>0.5</v>
      </c>
      <c r="Z3" s="105">
        <v>0.8</v>
      </c>
      <c r="AA3" s="105">
        <v>0.5</v>
      </c>
      <c r="AB3" s="105">
        <v>0.5</v>
      </c>
      <c r="AC3" s="105">
        <v>0.5</v>
      </c>
      <c r="AD3" s="107">
        <v>0.5</v>
      </c>
    </row>
    <row r="4" spans="1:30" ht="15" thickBot="1" x14ac:dyDescent="0.35">
      <c r="A4" s="199"/>
      <c r="B4" s="199"/>
      <c r="C4" s="199"/>
      <c r="D4" s="222"/>
      <c r="E4" s="108">
        <v>113952</v>
      </c>
      <c r="F4" s="109" t="s">
        <v>33</v>
      </c>
      <c r="G4" s="109">
        <v>2</v>
      </c>
      <c r="H4" s="110">
        <v>2</v>
      </c>
      <c r="I4" s="111">
        <v>2</v>
      </c>
      <c r="J4" s="111">
        <v>2</v>
      </c>
      <c r="K4" s="111">
        <v>1</v>
      </c>
      <c r="L4" s="112">
        <v>0.48846484935437506</v>
      </c>
      <c r="M4" s="112">
        <v>0.66999460544258249</v>
      </c>
      <c r="N4" s="112">
        <v>0.69869457328006501</v>
      </c>
      <c r="O4" s="113">
        <v>0.5</v>
      </c>
      <c r="P4" s="113">
        <v>0.5</v>
      </c>
      <c r="Q4" s="113">
        <v>0.5</v>
      </c>
      <c r="R4" s="113">
        <v>0.5</v>
      </c>
      <c r="S4" s="113">
        <v>0.5</v>
      </c>
      <c r="T4" s="113">
        <v>0.5</v>
      </c>
      <c r="U4" s="113">
        <v>0.4</v>
      </c>
      <c r="V4" s="113">
        <v>0.5</v>
      </c>
      <c r="W4" s="113">
        <v>0.75</v>
      </c>
      <c r="X4" s="114">
        <v>0.33333333333333331</v>
      </c>
      <c r="Y4" s="113">
        <v>0.5</v>
      </c>
      <c r="Z4" s="113">
        <v>0.2</v>
      </c>
      <c r="AA4" s="113">
        <v>0.5</v>
      </c>
      <c r="AB4" s="113">
        <v>0.5</v>
      </c>
      <c r="AC4" s="113">
        <v>0.5</v>
      </c>
      <c r="AD4" s="115">
        <v>0.5</v>
      </c>
    </row>
    <row r="5" spans="1:30" x14ac:dyDescent="0.3">
      <c r="A5" s="197">
        <v>2</v>
      </c>
      <c r="B5" s="197" t="s">
        <v>34</v>
      </c>
      <c r="C5" s="197">
        <v>20</v>
      </c>
      <c r="D5" s="116" t="s">
        <v>35</v>
      </c>
      <c r="E5" s="117">
        <v>110660</v>
      </c>
      <c r="F5" s="118" t="s">
        <v>36</v>
      </c>
      <c r="G5" s="118">
        <v>1</v>
      </c>
      <c r="H5" s="119">
        <v>1</v>
      </c>
      <c r="I5" s="120">
        <v>3</v>
      </c>
      <c r="J5" s="120">
        <v>3</v>
      </c>
      <c r="K5" s="121">
        <v>3</v>
      </c>
      <c r="L5" s="122">
        <v>0.20845499648493931</v>
      </c>
      <c r="M5" s="122">
        <v>0.44446606800970456</v>
      </c>
      <c r="N5" s="122">
        <v>0.6755866744236062</v>
      </c>
      <c r="O5" s="123">
        <v>0.25</v>
      </c>
      <c r="P5" s="123">
        <v>0.21739130434782608</v>
      </c>
      <c r="Q5" s="123">
        <v>0.21739130434782608</v>
      </c>
      <c r="R5" s="123">
        <v>0.14285714285714285</v>
      </c>
      <c r="S5" s="123">
        <v>0.2</v>
      </c>
      <c r="T5" s="123">
        <v>0.22727272727272727</v>
      </c>
      <c r="U5" s="123">
        <v>0.25</v>
      </c>
      <c r="V5" s="123">
        <v>0.14285714285714285</v>
      </c>
      <c r="W5" s="123">
        <v>0.33333333333333331</v>
      </c>
      <c r="X5" s="124">
        <v>0.15384615384615385</v>
      </c>
      <c r="Y5" s="123">
        <v>0.1875</v>
      </c>
      <c r="Z5" s="123">
        <v>0.2</v>
      </c>
      <c r="AA5" s="123">
        <v>0.2</v>
      </c>
      <c r="AB5" s="123">
        <v>0.22727272727272727</v>
      </c>
      <c r="AC5" s="123">
        <v>0.16666666666666666</v>
      </c>
      <c r="AD5" s="125">
        <v>0.21052631578947367</v>
      </c>
    </row>
    <row r="6" spans="1:30" x14ac:dyDescent="0.3">
      <c r="A6" s="198"/>
      <c r="B6" s="198"/>
      <c r="C6" s="198"/>
      <c r="D6" s="126" t="s">
        <v>37</v>
      </c>
      <c r="E6" s="127">
        <v>111156</v>
      </c>
      <c r="F6" s="128" t="s">
        <v>38</v>
      </c>
      <c r="G6" s="128">
        <v>2</v>
      </c>
      <c r="H6" s="129">
        <v>2</v>
      </c>
      <c r="I6" s="130">
        <v>1</v>
      </c>
      <c r="J6" s="130">
        <v>1</v>
      </c>
      <c r="K6" s="131">
        <v>2</v>
      </c>
      <c r="L6" s="132">
        <v>0.22419555588724729</v>
      </c>
      <c r="M6" s="132">
        <v>0.47777079585687637</v>
      </c>
      <c r="N6" s="132">
        <v>0.6910267091238439</v>
      </c>
      <c r="O6" s="133">
        <v>0.25</v>
      </c>
      <c r="P6" s="133">
        <v>0.21739130434782608</v>
      </c>
      <c r="Q6" s="133">
        <v>0.21739130434782608</v>
      </c>
      <c r="R6" s="133">
        <v>0.23809523809523808</v>
      </c>
      <c r="S6" s="133">
        <v>0.2</v>
      </c>
      <c r="T6" s="133">
        <v>0.22727272727272727</v>
      </c>
      <c r="U6" s="133">
        <v>0.16666666666666666</v>
      </c>
      <c r="V6" s="133">
        <v>0.23809523809523808</v>
      </c>
      <c r="W6" s="133">
        <v>0.33333333333333331</v>
      </c>
      <c r="X6" s="134">
        <v>0.15384615384615385</v>
      </c>
      <c r="Y6" s="133">
        <v>0.1875</v>
      </c>
      <c r="Z6" s="133">
        <v>0.4</v>
      </c>
      <c r="AA6" s="133">
        <v>0.2</v>
      </c>
      <c r="AB6" s="133">
        <v>0.22727272727272727</v>
      </c>
      <c r="AC6" s="133">
        <v>0.20833333333333334</v>
      </c>
      <c r="AD6" s="135">
        <v>0.26315789473684209</v>
      </c>
    </row>
    <row r="7" spans="1:30" x14ac:dyDescent="0.3">
      <c r="A7" s="198"/>
      <c r="B7" s="198"/>
      <c r="C7" s="198"/>
      <c r="D7" s="136">
        <v>25000000</v>
      </c>
      <c r="E7" s="127">
        <v>110354</v>
      </c>
      <c r="F7" s="128" t="s">
        <v>39</v>
      </c>
      <c r="G7" s="128">
        <v>3</v>
      </c>
      <c r="H7" s="129">
        <v>3</v>
      </c>
      <c r="I7" s="137">
        <v>5</v>
      </c>
      <c r="J7" s="137">
        <v>5</v>
      </c>
      <c r="K7" s="131">
        <v>4</v>
      </c>
      <c r="L7" s="132">
        <v>0.16752984286735279</v>
      </c>
      <c r="M7" s="132">
        <v>0.36160437058617284</v>
      </c>
      <c r="N7" s="132">
        <v>0.54934653240066178</v>
      </c>
      <c r="O7" s="133">
        <v>0.25</v>
      </c>
      <c r="P7" s="133">
        <v>0.13043478260869565</v>
      </c>
      <c r="Q7" s="133">
        <v>0.17391304347826086</v>
      </c>
      <c r="R7" s="133">
        <v>0.14285714285714285</v>
      </c>
      <c r="S7" s="133">
        <v>0.2</v>
      </c>
      <c r="T7" s="133">
        <v>0.22727272727272727</v>
      </c>
      <c r="U7" s="133">
        <v>0.16666666666666666</v>
      </c>
      <c r="V7" s="133">
        <v>0.23809523809523808</v>
      </c>
      <c r="W7" s="133">
        <v>0.1111111111111111</v>
      </c>
      <c r="X7" s="134">
        <v>0.15384615384615385</v>
      </c>
      <c r="Y7" s="133">
        <v>0.1875</v>
      </c>
      <c r="Z7" s="133">
        <v>0.1</v>
      </c>
      <c r="AA7" s="133">
        <v>0.2</v>
      </c>
      <c r="AB7" s="133">
        <v>0.18181818181818182</v>
      </c>
      <c r="AC7" s="133">
        <v>0.20833333333333334</v>
      </c>
      <c r="AD7" s="135">
        <v>0.21052631578947367</v>
      </c>
    </row>
    <row r="8" spans="1:30" x14ac:dyDescent="0.3">
      <c r="A8" s="198"/>
      <c r="B8" s="198"/>
      <c r="C8" s="198"/>
      <c r="D8" s="220"/>
      <c r="E8" s="127">
        <v>114020</v>
      </c>
      <c r="F8" s="128" t="s">
        <v>40</v>
      </c>
      <c r="G8" s="128">
        <v>4</v>
      </c>
      <c r="H8" s="129">
        <v>4</v>
      </c>
      <c r="I8" s="137">
        <v>2</v>
      </c>
      <c r="J8" s="137">
        <v>2</v>
      </c>
      <c r="K8" s="131">
        <v>1</v>
      </c>
      <c r="L8" s="132">
        <v>0.21827358662785762</v>
      </c>
      <c r="M8" s="132">
        <v>0.4713342908655811</v>
      </c>
      <c r="N8" s="132">
        <v>0.75176327228632811</v>
      </c>
      <c r="O8" s="133">
        <v>0.15</v>
      </c>
      <c r="P8" s="133">
        <v>0.21739130434782608</v>
      </c>
      <c r="Q8" s="133">
        <v>0.17391304347826086</v>
      </c>
      <c r="R8" s="133">
        <v>0.23809523809523808</v>
      </c>
      <c r="S8" s="133">
        <v>0.2</v>
      </c>
      <c r="T8" s="133">
        <v>0.22727272727272727</v>
      </c>
      <c r="U8" s="133">
        <v>0.16666666666666666</v>
      </c>
      <c r="V8" s="133">
        <v>0.23809523809523808</v>
      </c>
      <c r="W8" s="133">
        <v>0.1111111111111111</v>
      </c>
      <c r="X8" s="134">
        <v>0.30769230769230771</v>
      </c>
      <c r="Y8" s="133">
        <v>0.25</v>
      </c>
      <c r="Z8" s="133">
        <v>0.1</v>
      </c>
      <c r="AA8" s="133">
        <v>0.2</v>
      </c>
      <c r="AB8" s="133">
        <v>0.18181818181818182</v>
      </c>
      <c r="AC8" s="133">
        <v>0.20833333333333334</v>
      </c>
      <c r="AD8" s="135">
        <v>0.21052631578947367</v>
      </c>
    </row>
    <row r="9" spans="1:30" ht="15" thickBot="1" x14ac:dyDescent="0.35">
      <c r="A9" s="199"/>
      <c r="B9" s="199"/>
      <c r="C9" s="199"/>
      <c r="D9" s="221"/>
      <c r="E9" s="138">
        <v>112828</v>
      </c>
      <c r="F9" s="139" t="s">
        <v>41</v>
      </c>
      <c r="G9" s="139" t="s">
        <v>42</v>
      </c>
      <c r="H9" s="140" t="s">
        <v>42</v>
      </c>
      <c r="I9" s="141">
        <v>4</v>
      </c>
      <c r="J9" s="141">
        <v>4</v>
      </c>
      <c r="K9" s="142">
        <v>5</v>
      </c>
      <c r="L9" s="143">
        <v>0.18154601813260129</v>
      </c>
      <c r="M9" s="143">
        <v>0.39189280336232396</v>
      </c>
      <c r="N9" s="143">
        <v>0.64703877833980628</v>
      </c>
      <c r="O9" s="144">
        <v>0.1</v>
      </c>
      <c r="P9" s="144">
        <v>0.21739130434782608</v>
      </c>
      <c r="Q9" s="144">
        <v>0.21739130434782608</v>
      </c>
      <c r="R9" s="144">
        <v>0.23809523809523808</v>
      </c>
      <c r="S9" s="144">
        <v>0.2</v>
      </c>
      <c r="T9" s="144">
        <v>9.0909090909090912E-2</v>
      </c>
      <c r="U9" s="144">
        <v>0.25</v>
      </c>
      <c r="V9" s="144">
        <v>0.14285714285714285</v>
      </c>
      <c r="W9" s="144">
        <v>0.1111111111111111</v>
      </c>
      <c r="X9" s="145">
        <v>0.23076923076923078</v>
      </c>
      <c r="Y9" s="144">
        <v>0.1875</v>
      </c>
      <c r="Z9" s="144">
        <v>0.2</v>
      </c>
      <c r="AA9" s="144">
        <v>0.2</v>
      </c>
      <c r="AB9" s="144">
        <v>0.18181818181818182</v>
      </c>
      <c r="AC9" s="144">
        <v>0.20833333333333334</v>
      </c>
      <c r="AD9" s="146">
        <v>0.10526315789473684</v>
      </c>
    </row>
    <row r="10" spans="1:30" ht="15" thickBot="1" x14ac:dyDescent="0.35">
      <c r="A10" s="197">
        <v>3</v>
      </c>
      <c r="B10" s="197" t="s">
        <v>34</v>
      </c>
      <c r="C10" s="197">
        <v>30</v>
      </c>
      <c r="D10" s="218" t="s">
        <v>43</v>
      </c>
      <c r="E10" s="117">
        <v>110211</v>
      </c>
      <c r="F10" s="118" t="s">
        <v>44</v>
      </c>
      <c r="G10" s="118">
        <v>1</v>
      </c>
      <c r="H10" s="119">
        <v>1</v>
      </c>
      <c r="I10" s="121">
        <f>RANK(L10,$L$10:$L$16,0)</f>
        <v>1</v>
      </c>
      <c r="J10" s="147">
        <f>RANK(M10,$M$10:$M$16,0)</f>
        <v>1</v>
      </c>
      <c r="K10" s="120">
        <v>2</v>
      </c>
      <c r="L10" s="122">
        <v>0.16385209744532883</v>
      </c>
      <c r="M10" s="122">
        <v>0.41536348861194017</v>
      </c>
      <c r="N10" s="122">
        <v>0.45723038611664302</v>
      </c>
      <c r="O10" s="123">
        <v>0.16666666666666666</v>
      </c>
      <c r="P10" s="123">
        <v>0.15151515151515152</v>
      </c>
      <c r="Q10" s="123">
        <v>0.15151515151515152</v>
      </c>
      <c r="R10" s="123">
        <v>9.6774193548387094E-2</v>
      </c>
      <c r="S10" s="123">
        <v>0.14285714285714285</v>
      </c>
      <c r="T10" s="123">
        <v>0.17241379310344829</v>
      </c>
      <c r="U10" s="123">
        <v>0.125</v>
      </c>
      <c r="V10" s="123">
        <v>0.18518518518518517</v>
      </c>
      <c r="W10" s="123">
        <v>0.1111111111111111</v>
      </c>
      <c r="X10" s="124">
        <v>0.21739130434782608</v>
      </c>
      <c r="Y10" s="123">
        <v>0.13043478260869565</v>
      </c>
      <c r="Z10" s="123">
        <v>0.30769230769230771</v>
      </c>
      <c r="AA10" s="123">
        <v>0.15625</v>
      </c>
      <c r="AB10" s="123">
        <v>0.15151515151515152</v>
      </c>
      <c r="AC10" s="123">
        <v>0.14705882352941177</v>
      </c>
      <c r="AD10" s="125">
        <v>0.16666666666666666</v>
      </c>
    </row>
    <row r="11" spans="1:30" ht="15" thickBot="1" x14ac:dyDescent="0.35">
      <c r="A11" s="198"/>
      <c r="B11" s="198"/>
      <c r="C11" s="198"/>
      <c r="D11" s="219"/>
      <c r="E11" s="127">
        <v>113799</v>
      </c>
      <c r="F11" s="128" t="s">
        <v>45</v>
      </c>
      <c r="G11" s="128">
        <v>2</v>
      </c>
      <c r="H11" s="129">
        <v>2</v>
      </c>
      <c r="I11" s="121">
        <f t="shared" ref="I11:I16" si="0">RANK(L11,$L$10:$L$16,0)</f>
        <v>2</v>
      </c>
      <c r="J11" s="147">
        <f t="shared" ref="J11:J16" si="1">RANK(M11,$M$10:$M$16,0)</f>
        <v>2</v>
      </c>
      <c r="K11" s="130">
        <v>3</v>
      </c>
      <c r="L11" s="132">
        <v>0.15499656362914244</v>
      </c>
      <c r="M11" s="132">
        <v>0.3944436868115741</v>
      </c>
      <c r="N11" s="132">
        <v>0.45487036979491413</v>
      </c>
      <c r="O11" s="133">
        <v>0.16666666666666666</v>
      </c>
      <c r="P11" s="133">
        <v>0.15151515151515152</v>
      </c>
      <c r="Q11" s="133">
        <v>0.15151515151515152</v>
      </c>
      <c r="R11" s="133">
        <v>0.16129032258064516</v>
      </c>
      <c r="S11" s="133">
        <v>0.14285714285714285</v>
      </c>
      <c r="T11" s="133">
        <v>0.17241379310344829</v>
      </c>
      <c r="U11" s="133">
        <v>0.125</v>
      </c>
      <c r="V11" s="133">
        <v>0.18518518518518517</v>
      </c>
      <c r="W11" s="133">
        <v>0.1111111111111111</v>
      </c>
      <c r="X11" s="134">
        <v>0.17391304347826086</v>
      </c>
      <c r="Y11" s="133">
        <v>0.17391304347826086</v>
      </c>
      <c r="Z11" s="133">
        <v>7.6923076923076927E-2</v>
      </c>
      <c r="AA11" s="133">
        <v>0.15625</v>
      </c>
      <c r="AB11" s="133">
        <v>0.15151515151515152</v>
      </c>
      <c r="AC11" s="133">
        <v>0.14705882352941177</v>
      </c>
      <c r="AD11" s="135">
        <v>0.16666666666666666</v>
      </c>
    </row>
    <row r="12" spans="1:30" ht="15" thickBot="1" x14ac:dyDescent="0.35">
      <c r="A12" s="198"/>
      <c r="B12" s="198"/>
      <c r="C12" s="198"/>
      <c r="D12" s="126" t="s">
        <v>37</v>
      </c>
      <c r="E12" s="127">
        <v>110660</v>
      </c>
      <c r="F12" s="128" t="s">
        <v>36</v>
      </c>
      <c r="G12" s="128" t="s">
        <v>42</v>
      </c>
      <c r="H12" s="129">
        <v>3</v>
      </c>
      <c r="I12" s="121">
        <f t="shared" si="0"/>
        <v>3</v>
      </c>
      <c r="J12" s="120">
        <f t="shared" si="1"/>
        <v>4</v>
      </c>
      <c r="K12" s="130">
        <v>1</v>
      </c>
      <c r="L12" s="132">
        <v>0.15107760156613798</v>
      </c>
      <c r="M12" s="132">
        <v>0.37773570476063273</v>
      </c>
      <c r="N12" s="132">
        <v>0.64318137766588634</v>
      </c>
      <c r="O12" s="133">
        <v>0.16666666666666666</v>
      </c>
      <c r="P12" s="133">
        <v>0.15151515151515152</v>
      </c>
      <c r="Q12" s="133">
        <v>0.15151515151515152</v>
      </c>
      <c r="R12" s="133">
        <v>9.6774193548387094E-2</v>
      </c>
      <c r="S12" s="133">
        <v>0.14285714285714285</v>
      </c>
      <c r="T12" s="133">
        <v>6.8965517241379309E-2</v>
      </c>
      <c r="U12" s="133">
        <v>0.1875</v>
      </c>
      <c r="V12" s="133">
        <v>0.1111111111111111</v>
      </c>
      <c r="W12" s="133">
        <v>0.33333333333333331</v>
      </c>
      <c r="X12" s="148">
        <v>0.13043478260869565</v>
      </c>
      <c r="Y12" s="133">
        <v>0.13043478260869565</v>
      </c>
      <c r="Z12" s="133">
        <v>0.15384615384615385</v>
      </c>
      <c r="AA12" s="133">
        <v>6.25E-2</v>
      </c>
      <c r="AB12" s="133">
        <v>0.15151515151515152</v>
      </c>
      <c r="AC12" s="133">
        <v>0.11764705882352941</v>
      </c>
      <c r="AD12" s="135">
        <v>0.13333333333333333</v>
      </c>
    </row>
    <row r="13" spans="1:30" ht="15" thickBot="1" x14ac:dyDescent="0.35">
      <c r="A13" s="198"/>
      <c r="B13" s="198"/>
      <c r="C13" s="198"/>
      <c r="D13" s="136">
        <v>10550000</v>
      </c>
      <c r="E13" s="127">
        <v>111156</v>
      </c>
      <c r="F13" s="128" t="s">
        <v>38</v>
      </c>
      <c r="G13" s="128" t="s">
        <v>42</v>
      </c>
      <c r="H13" s="129" t="s">
        <v>42</v>
      </c>
      <c r="I13" s="121">
        <f t="shared" si="0"/>
        <v>6</v>
      </c>
      <c r="J13" s="147">
        <f t="shared" si="1"/>
        <v>6</v>
      </c>
      <c r="K13" s="137">
        <v>7</v>
      </c>
      <c r="L13" s="132">
        <v>0.12718277869779007</v>
      </c>
      <c r="M13" s="132">
        <v>0.32397935238062231</v>
      </c>
      <c r="N13" s="132">
        <v>0.29868096574102965</v>
      </c>
      <c r="O13" s="133">
        <v>0.16666666666666666</v>
      </c>
      <c r="P13" s="133">
        <v>0.15151515151515152</v>
      </c>
      <c r="Q13" s="133">
        <v>0.15151515151515152</v>
      </c>
      <c r="R13" s="133">
        <v>0.16129032258064516</v>
      </c>
      <c r="S13" s="133">
        <v>0.14285714285714285</v>
      </c>
      <c r="T13" s="133">
        <v>6.8965517241379309E-2</v>
      </c>
      <c r="U13" s="133">
        <v>0.125</v>
      </c>
      <c r="V13" s="133">
        <v>0.1111111111111111</v>
      </c>
      <c r="W13" s="133">
        <v>0.1111111111111111</v>
      </c>
      <c r="X13" s="134">
        <v>0.13043478260869565</v>
      </c>
      <c r="Y13" s="133">
        <v>0.13043478260869565</v>
      </c>
      <c r="Z13" s="133">
        <v>7.6923076923076927E-2</v>
      </c>
      <c r="AA13" s="133">
        <v>0.15625</v>
      </c>
      <c r="AB13" s="133">
        <v>0.15151515151515152</v>
      </c>
      <c r="AC13" s="133">
        <v>0.14705882352941177</v>
      </c>
      <c r="AD13" s="135">
        <v>0.16666666666666666</v>
      </c>
    </row>
    <row r="14" spans="1:30" ht="15" thickBot="1" x14ac:dyDescent="0.35">
      <c r="A14" s="198"/>
      <c r="B14" s="198"/>
      <c r="C14" s="198"/>
      <c r="D14" s="220"/>
      <c r="E14" s="127">
        <v>112813</v>
      </c>
      <c r="F14" s="128" t="s">
        <v>46</v>
      </c>
      <c r="G14" s="128">
        <v>3</v>
      </c>
      <c r="H14" s="129">
        <v>4</v>
      </c>
      <c r="I14" s="121">
        <f t="shared" si="0"/>
        <v>4</v>
      </c>
      <c r="J14" s="120">
        <f t="shared" si="1"/>
        <v>3</v>
      </c>
      <c r="K14" s="137">
        <v>4</v>
      </c>
      <c r="L14" s="132">
        <v>0.14908134769735062</v>
      </c>
      <c r="M14" s="132">
        <v>0.37880410503759526</v>
      </c>
      <c r="N14" s="132">
        <v>0.44537539362444956</v>
      </c>
      <c r="O14" s="133">
        <v>0.1</v>
      </c>
      <c r="P14" s="133">
        <v>0.15151515151515152</v>
      </c>
      <c r="Q14" s="133">
        <v>0.12121212121212122</v>
      </c>
      <c r="R14" s="133">
        <v>0.16129032258064516</v>
      </c>
      <c r="S14" s="133">
        <v>0.14285714285714285</v>
      </c>
      <c r="T14" s="133">
        <v>0.17241379310344829</v>
      </c>
      <c r="U14" s="133">
        <v>0.125</v>
      </c>
      <c r="V14" s="133">
        <v>0.1111111111111111</v>
      </c>
      <c r="W14" s="133">
        <v>0.1111111111111111</v>
      </c>
      <c r="X14" s="134">
        <v>0.17391304347826086</v>
      </c>
      <c r="Y14" s="133">
        <v>0.17391304347826086</v>
      </c>
      <c r="Z14" s="133">
        <v>0.15384615384615385</v>
      </c>
      <c r="AA14" s="133">
        <v>0.15625</v>
      </c>
      <c r="AB14" s="133">
        <v>0.15151515151515152</v>
      </c>
      <c r="AC14" s="133">
        <v>0.14705882352941177</v>
      </c>
      <c r="AD14" s="135">
        <v>0.16666666666666666</v>
      </c>
    </row>
    <row r="15" spans="1:30" ht="15" thickBot="1" x14ac:dyDescent="0.35">
      <c r="A15" s="198"/>
      <c r="B15" s="198"/>
      <c r="C15" s="198"/>
      <c r="D15" s="220"/>
      <c r="E15" s="127">
        <v>110354</v>
      </c>
      <c r="F15" s="128" t="s">
        <v>39</v>
      </c>
      <c r="G15" s="128">
        <v>4</v>
      </c>
      <c r="H15" s="129" t="s">
        <v>42</v>
      </c>
      <c r="I15" s="121">
        <f t="shared" si="0"/>
        <v>7</v>
      </c>
      <c r="J15" s="147">
        <f t="shared" si="1"/>
        <v>7</v>
      </c>
      <c r="K15" s="137">
        <v>6</v>
      </c>
      <c r="L15" s="132">
        <v>0.12410735319289937</v>
      </c>
      <c r="M15" s="132">
        <v>0.31526753846005434</v>
      </c>
      <c r="N15" s="132">
        <v>0.30431778560753459</v>
      </c>
      <c r="O15" s="133">
        <v>0.16666666666666666</v>
      </c>
      <c r="P15" s="133">
        <v>9.0909090909090912E-2</v>
      </c>
      <c r="Q15" s="133">
        <v>0.12121212121212122</v>
      </c>
      <c r="R15" s="133">
        <v>0.16129032258064516</v>
      </c>
      <c r="S15" s="133">
        <v>0.14285714285714285</v>
      </c>
      <c r="T15" s="133">
        <v>0.17241379310344829</v>
      </c>
      <c r="U15" s="133">
        <v>0.125</v>
      </c>
      <c r="V15" s="133">
        <v>0.18518518518518517</v>
      </c>
      <c r="W15" s="133">
        <v>0.1111111111111111</v>
      </c>
      <c r="X15" s="134">
        <v>8.6956521739130432E-2</v>
      </c>
      <c r="Y15" s="133">
        <v>0.13043478260869565</v>
      </c>
      <c r="Z15" s="133">
        <v>7.6923076923076927E-2</v>
      </c>
      <c r="AA15" s="133">
        <v>0.15625</v>
      </c>
      <c r="AB15" s="133">
        <v>0.12121212121212122</v>
      </c>
      <c r="AC15" s="133">
        <v>0.14705882352941177</v>
      </c>
      <c r="AD15" s="135">
        <v>0.13333333333333333</v>
      </c>
    </row>
    <row r="16" spans="1:30" ht="15" thickBot="1" x14ac:dyDescent="0.35">
      <c r="A16" s="199"/>
      <c r="B16" s="199"/>
      <c r="C16" s="199"/>
      <c r="D16" s="221"/>
      <c r="E16" s="138">
        <v>112828</v>
      </c>
      <c r="F16" s="139" t="s">
        <v>41</v>
      </c>
      <c r="G16" s="139">
        <v>5</v>
      </c>
      <c r="H16" s="140">
        <v>5</v>
      </c>
      <c r="I16" s="121">
        <f t="shared" si="0"/>
        <v>5</v>
      </c>
      <c r="J16" s="147">
        <f t="shared" si="1"/>
        <v>5</v>
      </c>
      <c r="K16" s="141">
        <v>5</v>
      </c>
      <c r="L16" s="143">
        <v>0.12970225777134919</v>
      </c>
      <c r="M16" s="143">
        <v>0.3298325736606087</v>
      </c>
      <c r="N16" s="143">
        <v>0.3401806842911832</v>
      </c>
      <c r="O16" s="144">
        <v>6.6666666666666666E-2</v>
      </c>
      <c r="P16" s="144">
        <v>0.15151515151515152</v>
      </c>
      <c r="Q16" s="144">
        <v>0.15151515151515152</v>
      </c>
      <c r="R16" s="144">
        <v>0.16129032258064516</v>
      </c>
      <c r="S16" s="144">
        <v>0.14285714285714285</v>
      </c>
      <c r="T16" s="144">
        <v>0.17241379310344829</v>
      </c>
      <c r="U16" s="144">
        <v>0.1875</v>
      </c>
      <c r="V16" s="144">
        <v>0.1111111111111111</v>
      </c>
      <c r="W16" s="144">
        <v>0.1111111111111111</v>
      </c>
      <c r="X16" s="145">
        <v>8.6956521739130432E-2</v>
      </c>
      <c r="Y16" s="144">
        <v>0.13043478260869565</v>
      </c>
      <c r="Z16" s="144">
        <v>0.15384615384615385</v>
      </c>
      <c r="AA16" s="144">
        <v>0.15625</v>
      </c>
      <c r="AB16" s="144">
        <v>0.12121212121212122</v>
      </c>
      <c r="AC16" s="144">
        <v>0.14705882352941177</v>
      </c>
      <c r="AD16" s="146">
        <v>6.6666666666666666E-2</v>
      </c>
    </row>
    <row r="17" spans="1:30" x14ac:dyDescent="0.3">
      <c r="A17" s="197">
        <v>4</v>
      </c>
      <c r="B17" s="197" t="s">
        <v>47</v>
      </c>
      <c r="C17" s="197">
        <v>10</v>
      </c>
      <c r="D17" s="218" t="s">
        <v>48</v>
      </c>
      <c r="E17" s="150">
        <v>111045</v>
      </c>
      <c r="F17" s="101" t="s">
        <v>49</v>
      </c>
      <c r="G17" s="101">
        <v>1</v>
      </c>
      <c r="H17" s="102">
        <v>1</v>
      </c>
      <c r="I17" s="103">
        <v>1</v>
      </c>
      <c r="J17" s="103">
        <v>1</v>
      </c>
      <c r="K17" s="103">
        <v>1</v>
      </c>
      <c r="L17" s="104">
        <v>0.3516015183847081</v>
      </c>
      <c r="M17" s="104">
        <v>0.59772009454399999</v>
      </c>
      <c r="N17" s="104">
        <v>0.87665983335983255</v>
      </c>
      <c r="O17" s="105">
        <v>0.33333333333333331</v>
      </c>
      <c r="P17" s="105">
        <v>0.38461538461538464</v>
      </c>
      <c r="Q17" s="105">
        <v>0.35714285714285715</v>
      </c>
      <c r="R17" s="105">
        <v>0.33333333333333331</v>
      </c>
      <c r="S17" s="105">
        <v>0.33333333333333331</v>
      </c>
      <c r="T17" s="105">
        <v>0.38461538461538464</v>
      </c>
      <c r="U17" s="105">
        <v>0.375</v>
      </c>
      <c r="V17" s="105">
        <v>0.38461538461538464</v>
      </c>
      <c r="W17" s="105">
        <v>0.36363636363636365</v>
      </c>
      <c r="X17" s="106">
        <v>0.2857142857142857</v>
      </c>
      <c r="Y17" s="105">
        <v>0.44444444444444442</v>
      </c>
      <c r="Z17" s="105">
        <v>0.25</v>
      </c>
      <c r="AA17" s="105">
        <v>0.4</v>
      </c>
      <c r="AB17" s="105">
        <v>0.35714285714285715</v>
      </c>
      <c r="AC17" s="105">
        <v>0.33333333333333331</v>
      </c>
      <c r="AD17" s="107">
        <v>0.33333333333333331</v>
      </c>
    </row>
    <row r="18" spans="1:30" x14ac:dyDescent="0.3">
      <c r="A18" s="198"/>
      <c r="B18" s="198"/>
      <c r="C18" s="198"/>
      <c r="D18" s="219"/>
      <c r="E18" s="151">
        <v>110191</v>
      </c>
      <c r="F18" s="128" t="s">
        <v>50</v>
      </c>
      <c r="G18" s="128" t="s">
        <v>42</v>
      </c>
      <c r="H18" s="129">
        <v>2</v>
      </c>
      <c r="I18" s="131">
        <v>2</v>
      </c>
      <c r="J18" s="131">
        <v>2</v>
      </c>
      <c r="K18" s="131">
        <v>2</v>
      </c>
      <c r="L18" s="132">
        <v>0.34010781047780075</v>
      </c>
      <c r="M18" s="132">
        <v>0.58020587935323098</v>
      </c>
      <c r="N18" s="132">
        <v>0.84159118124733345</v>
      </c>
      <c r="O18" s="133">
        <v>0.33333333333333331</v>
      </c>
      <c r="P18" s="133">
        <v>0.38461538461538464</v>
      </c>
      <c r="Q18" s="133">
        <v>0.35714285714285715</v>
      </c>
      <c r="R18" s="133">
        <v>0.33333333333333331</v>
      </c>
      <c r="S18" s="133">
        <v>0.33333333333333331</v>
      </c>
      <c r="T18" s="133">
        <v>0.23076923076923078</v>
      </c>
      <c r="U18" s="133">
        <v>0.375</v>
      </c>
      <c r="V18" s="133">
        <v>0.38461538461538464</v>
      </c>
      <c r="W18" s="133">
        <v>0.36363636363636365</v>
      </c>
      <c r="X18" s="134">
        <v>0.35714285714285715</v>
      </c>
      <c r="Y18" s="133">
        <v>0.1111111111111111</v>
      </c>
      <c r="Z18" s="133">
        <v>0.5</v>
      </c>
      <c r="AA18" s="133">
        <v>0.4</v>
      </c>
      <c r="AB18" s="133">
        <v>0.35714285714285715</v>
      </c>
      <c r="AC18" s="133">
        <v>0.33333333333333331</v>
      </c>
      <c r="AD18" s="135">
        <v>0.33333333333333331</v>
      </c>
    </row>
    <row r="19" spans="1:30" ht="15" thickBot="1" x14ac:dyDescent="0.35">
      <c r="A19" s="199"/>
      <c r="B19" s="199"/>
      <c r="C19" s="199"/>
      <c r="D19" s="149" t="s">
        <v>51</v>
      </c>
      <c r="E19" s="153">
        <v>112503</v>
      </c>
      <c r="F19" s="139" t="s">
        <v>52</v>
      </c>
      <c r="G19" s="139">
        <v>2</v>
      </c>
      <c r="H19" s="140">
        <v>3</v>
      </c>
      <c r="I19" s="142">
        <v>3</v>
      </c>
      <c r="J19" s="142">
        <v>3</v>
      </c>
      <c r="K19" s="142">
        <v>3</v>
      </c>
      <c r="L19" s="143">
        <v>0.30829067113748948</v>
      </c>
      <c r="M19" s="143">
        <v>0.52461094812457154</v>
      </c>
      <c r="N19" s="143">
        <v>0.78913170607303851</v>
      </c>
      <c r="O19" s="144">
        <v>0.33333333333333331</v>
      </c>
      <c r="P19" s="144">
        <v>0.23076923076923078</v>
      </c>
      <c r="Q19" s="144">
        <v>0.2857142857142857</v>
      </c>
      <c r="R19" s="144">
        <v>0.33333333333333331</v>
      </c>
      <c r="S19" s="144">
        <v>0.33333333333333331</v>
      </c>
      <c r="T19" s="144">
        <v>0.38461538461538464</v>
      </c>
      <c r="U19" s="144">
        <v>0.25</v>
      </c>
      <c r="V19" s="144">
        <v>0.23076923076923078</v>
      </c>
      <c r="W19" s="144">
        <v>0.27272727272727271</v>
      </c>
      <c r="X19" s="145">
        <v>0.35714285714285715</v>
      </c>
      <c r="Y19" s="144">
        <v>0.44444444444444442</v>
      </c>
      <c r="Z19" s="144">
        <v>0.25</v>
      </c>
      <c r="AA19" s="144">
        <v>0.2</v>
      </c>
      <c r="AB19" s="144">
        <v>0.2857142857142857</v>
      </c>
      <c r="AC19" s="144">
        <v>0.33333333333333331</v>
      </c>
      <c r="AD19" s="146">
        <v>0.33333333333333331</v>
      </c>
    </row>
    <row r="20" spans="1:30" x14ac:dyDescent="0.3">
      <c r="A20" s="197">
        <v>5</v>
      </c>
      <c r="B20" s="197" t="s">
        <v>47</v>
      </c>
      <c r="C20" s="197">
        <v>20</v>
      </c>
      <c r="D20" s="116" t="s">
        <v>53</v>
      </c>
      <c r="E20" s="154">
        <v>111045</v>
      </c>
      <c r="F20" s="118" t="s">
        <v>49</v>
      </c>
      <c r="G20" s="118">
        <v>1</v>
      </c>
      <c r="H20" s="119">
        <v>1</v>
      </c>
      <c r="I20" s="121">
        <v>1</v>
      </c>
      <c r="J20" s="121">
        <v>1</v>
      </c>
      <c r="K20" s="121">
        <v>1</v>
      </c>
      <c r="L20" s="122">
        <v>0.36161501620308395</v>
      </c>
      <c r="M20" s="122">
        <v>0.61559088780824645</v>
      </c>
      <c r="N20" s="122">
        <v>0.95644677750912543</v>
      </c>
      <c r="O20" s="123">
        <v>0.33333333333333331</v>
      </c>
      <c r="P20" s="123">
        <v>0.38461538461538464</v>
      </c>
      <c r="Q20" s="123">
        <v>0.35714285714285715</v>
      </c>
      <c r="R20" s="123">
        <v>0.33333333333333331</v>
      </c>
      <c r="S20" s="123">
        <v>0.33333333333333331</v>
      </c>
      <c r="T20" s="123">
        <v>0.38461538461538464</v>
      </c>
      <c r="U20" s="123">
        <v>0.375</v>
      </c>
      <c r="V20" s="123">
        <v>0.38461538461538464</v>
      </c>
      <c r="W20" s="123">
        <v>0.36363636363636365</v>
      </c>
      <c r="X20" s="158">
        <v>0.33333333333333331</v>
      </c>
      <c r="Y20" s="123">
        <v>0.44444444444444442</v>
      </c>
      <c r="Z20" s="123">
        <v>0.25</v>
      </c>
      <c r="AA20" s="123">
        <v>0.4</v>
      </c>
      <c r="AB20" s="123">
        <v>0.35714285714285715</v>
      </c>
      <c r="AC20" s="123">
        <v>0.33333333333333331</v>
      </c>
      <c r="AD20" s="125">
        <v>0.33333333333333331</v>
      </c>
    </row>
    <row r="21" spans="1:30" x14ac:dyDescent="0.3">
      <c r="A21" s="198"/>
      <c r="B21" s="198"/>
      <c r="C21" s="198"/>
      <c r="D21" s="126" t="s">
        <v>37</v>
      </c>
      <c r="E21" s="151">
        <v>110191</v>
      </c>
      <c r="F21" s="128" t="s">
        <v>50</v>
      </c>
      <c r="G21" s="128" t="s">
        <v>42</v>
      </c>
      <c r="H21" s="129">
        <v>2</v>
      </c>
      <c r="I21" s="131">
        <v>2</v>
      </c>
      <c r="J21" s="131">
        <v>2</v>
      </c>
      <c r="K21" s="131">
        <v>2</v>
      </c>
      <c r="L21" s="132">
        <v>0.33510106156861286</v>
      </c>
      <c r="M21" s="132">
        <v>0.57219256871345181</v>
      </c>
      <c r="N21" s="132">
        <v>0.83813188575166964</v>
      </c>
      <c r="O21" s="133">
        <v>0.33333333333333331</v>
      </c>
      <c r="P21" s="133">
        <v>0.38461538461538464</v>
      </c>
      <c r="Q21" s="133">
        <v>0.35714285714285715</v>
      </c>
      <c r="R21" s="133">
        <v>0.33333333333333331</v>
      </c>
      <c r="S21" s="133">
        <v>0.33333333333333331</v>
      </c>
      <c r="T21" s="133">
        <v>0.23076923076923078</v>
      </c>
      <c r="U21" s="133">
        <v>0.375</v>
      </c>
      <c r="V21" s="133">
        <v>0.38461538461538464</v>
      </c>
      <c r="W21" s="133">
        <v>0.36363636363636365</v>
      </c>
      <c r="X21" s="134">
        <v>0.33333333333333331</v>
      </c>
      <c r="Y21" s="133">
        <v>0.1111111111111111</v>
      </c>
      <c r="Z21" s="133">
        <v>0.5</v>
      </c>
      <c r="AA21" s="133">
        <v>0.4</v>
      </c>
      <c r="AB21" s="133">
        <v>0.35714285714285715</v>
      </c>
      <c r="AC21" s="133">
        <v>0.33333333333333331</v>
      </c>
      <c r="AD21" s="135">
        <v>0.33333333333333331</v>
      </c>
    </row>
    <row r="22" spans="1:30" ht="15" thickBot="1" x14ac:dyDescent="0.35">
      <c r="A22" s="199"/>
      <c r="B22" s="199"/>
      <c r="C22" s="199"/>
      <c r="D22" s="152">
        <v>250000000</v>
      </c>
      <c r="E22" s="153">
        <v>112503</v>
      </c>
      <c r="F22" s="139" t="s">
        <v>52</v>
      </c>
      <c r="G22" s="139">
        <v>2</v>
      </c>
      <c r="H22" s="140">
        <v>3</v>
      </c>
      <c r="I22" s="142">
        <v>3</v>
      </c>
      <c r="J22" s="142">
        <v>3</v>
      </c>
      <c r="K22" s="142">
        <v>3</v>
      </c>
      <c r="L22" s="143">
        <v>0.30328392222830158</v>
      </c>
      <c r="M22" s="143">
        <v>0.51659763748479237</v>
      </c>
      <c r="N22" s="143">
        <v>0.78397898298730773</v>
      </c>
      <c r="O22" s="144">
        <v>0.33333333333333331</v>
      </c>
      <c r="P22" s="144">
        <v>0.23076923076923078</v>
      </c>
      <c r="Q22" s="144">
        <v>0.2857142857142857</v>
      </c>
      <c r="R22" s="144">
        <v>0.33333333333333331</v>
      </c>
      <c r="S22" s="144">
        <v>0.33333333333333331</v>
      </c>
      <c r="T22" s="144">
        <v>0.38461538461538464</v>
      </c>
      <c r="U22" s="144">
        <v>0.25</v>
      </c>
      <c r="V22" s="144">
        <v>0.23076923076923078</v>
      </c>
      <c r="W22" s="144">
        <v>0.27272727272727271</v>
      </c>
      <c r="X22" s="145">
        <v>0.33333333333333331</v>
      </c>
      <c r="Y22" s="144">
        <v>0.44444444444444442</v>
      </c>
      <c r="Z22" s="144">
        <v>0.25</v>
      </c>
      <c r="AA22" s="144">
        <v>0.2</v>
      </c>
      <c r="AB22" s="144">
        <v>0.2857142857142857</v>
      </c>
      <c r="AC22" s="144">
        <v>0.33333333333333331</v>
      </c>
      <c r="AD22" s="146">
        <v>0.33333333333333331</v>
      </c>
    </row>
    <row r="23" spans="1:30" x14ac:dyDescent="0.3">
      <c r="A23" s="197">
        <v>6</v>
      </c>
      <c r="B23" s="197" t="s">
        <v>54</v>
      </c>
      <c r="C23" s="197">
        <v>10</v>
      </c>
      <c r="D23" s="218" t="s">
        <v>55</v>
      </c>
      <c r="E23" s="154">
        <v>114305</v>
      </c>
      <c r="F23" s="118" t="s">
        <v>56</v>
      </c>
      <c r="G23" s="118">
        <v>1</v>
      </c>
      <c r="H23" s="119">
        <v>1</v>
      </c>
      <c r="I23" s="121">
        <v>1</v>
      </c>
      <c r="J23" s="121">
        <v>1</v>
      </c>
      <c r="K23" s="121">
        <v>1</v>
      </c>
      <c r="L23" s="122">
        <v>0.22673094028606947</v>
      </c>
      <c r="M23" s="122">
        <v>0.49679930030642261</v>
      </c>
      <c r="N23" s="122">
        <v>1</v>
      </c>
      <c r="O23" s="123">
        <v>0.3125</v>
      </c>
      <c r="P23" s="123">
        <v>0.23809523809523808</v>
      </c>
      <c r="Q23" s="123">
        <v>0.21739130434782608</v>
      </c>
      <c r="R23" s="123">
        <v>0.26315789473684209</v>
      </c>
      <c r="S23" s="123">
        <v>0.2</v>
      </c>
      <c r="T23" s="123">
        <v>0.20833333333333334</v>
      </c>
      <c r="U23" s="123">
        <v>0.25</v>
      </c>
      <c r="V23" s="123">
        <v>0.25</v>
      </c>
      <c r="W23" s="123">
        <v>0.2</v>
      </c>
      <c r="X23" s="124">
        <v>0.22727272727272727</v>
      </c>
      <c r="Y23" s="123">
        <v>0.2</v>
      </c>
      <c r="Z23" s="123">
        <v>0.33333333333333331</v>
      </c>
      <c r="AA23" s="123">
        <v>0.2</v>
      </c>
      <c r="AB23" s="123">
        <v>0.2</v>
      </c>
      <c r="AC23" s="123">
        <v>0.2</v>
      </c>
      <c r="AD23" s="125">
        <v>0.22727272727272727</v>
      </c>
    </row>
    <row r="24" spans="1:30" x14ac:dyDescent="0.3">
      <c r="A24" s="198"/>
      <c r="B24" s="198"/>
      <c r="C24" s="198"/>
      <c r="D24" s="219"/>
      <c r="E24" s="155">
        <v>114202</v>
      </c>
      <c r="F24" s="128" t="s">
        <v>57</v>
      </c>
      <c r="G24" s="128">
        <v>2</v>
      </c>
      <c r="H24" s="129">
        <v>3</v>
      </c>
      <c r="I24" s="131">
        <v>3</v>
      </c>
      <c r="J24" s="131">
        <v>3</v>
      </c>
      <c r="K24" s="131">
        <v>3</v>
      </c>
      <c r="L24" s="132">
        <v>0.20527717662283668</v>
      </c>
      <c r="M24" s="132">
        <v>0.44982307235310987</v>
      </c>
      <c r="N24" s="132">
        <v>0.60349650299636393</v>
      </c>
      <c r="O24" s="133">
        <v>0.3125</v>
      </c>
      <c r="P24" s="133">
        <v>0.23809523809523808</v>
      </c>
      <c r="Q24" s="133">
        <v>0.21739130434782608</v>
      </c>
      <c r="R24" s="133">
        <v>0.26315789473684209</v>
      </c>
      <c r="S24" s="133">
        <v>0.2</v>
      </c>
      <c r="T24" s="133">
        <v>0.16666666666666666</v>
      </c>
      <c r="U24" s="133">
        <v>0.25</v>
      </c>
      <c r="V24" s="133">
        <v>0.2</v>
      </c>
      <c r="W24" s="133">
        <v>0.2</v>
      </c>
      <c r="X24" s="134">
        <v>0.18181818181818182</v>
      </c>
      <c r="Y24" s="133">
        <v>0.2</v>
      </c>
      <c r="Z24" s="133">
        <v>0.16666666666666666</v>
      </c>
      <c r="AA24" s="133">
        <v>0.2</v>
      </c>
      <c r="AB24" s="133">
        <v>0.2</v>
      </c>
      <c r="AC24" s="133">
        <v>0.2</v>
      </c>
      <c r="AD24" s="135">
        <v>0.22727272727272727</v>
      </c>
    </row>
    <row r="25" spans="1:30" x14ac:dyDescent="0.3">
      <c r="A25" s="198"/>
      <c r="B25" s="198"/>
      <c r="C25" s="198"/>
      <c r="D25" s="126" t="s">
        <v>37</v>
      </c>
      <c r="E25" s="155">
        <v>310006</v>
      </c>
      <c r="F25" s="128" t="s">
        <v>58</v>
      </c>
      <c r="G25" s="128">
        <v>3</v>
      </c>
      <c r="H25" s="129">
        <v>4</v>
      </c>
      <c r="I25" s="131">
        <v>4</v>
      </c>
      <c r="J25" s="131">
        <v>4</v>
      </c>
      <c r="K25" s="131">
        <v>4</v>
      </c>
      <c r="L25" s="132">
        <v>0.18832403365890127</v>
      </c>
      <c r="M25" s="132">
        <v>0.41457319846295593</v>
      </c>
      <c r="N25" s="132">
        <v>0.59317553565204761</v>
      </c>
      <c r="O25" s="133">
        <v>0.125</v>
      </c>
      <c r="P25" s="133">
        <v>0.14285714285714285</v>
      </c>
      <c r="Q25" s="133">
        <v>0.17391304347826086</v>
      </c>
      <c r="R25" s="133">
        <v>0.15789473684210525</v>
      </c>
      <c r="S25" s="133">
        <v>0.2</v>
      </c>
      <c r="T25" s="133">
        <v>0.20833333333333334</v>
      </c>
      <c r="U25" s="133">
        <v>0.16666666666666666</v>
      </c>
      <c r="V25" s="133">
        <v>0.15</v>
      </c>
      <c r="W25" s="133">
        <v>0.2</v>
      </c>
      <c r="X25" s="148">
        <v>0.22727272727272727</v>
      </c>
      <c r="Y25" s="133">
        <v>0.2</v>
      </c>
      <c r="Z25" s="133">
        <v>0.16666666666666666</v>
      </c>
      <c r="AA25" s="133">
        <v>0.2</v>
      </c>
      <c r="AB25" s="133">
        <v>0.2</v>
      </c>
      <c r="AC25" s="133">
        <v>0.2</v>
      </c>
      <c r="AD25" s="135">
        <v>0.18181818181818182</v>
      </c>
    </row>
    <row r="26" spans="1:30" x14ac:dyDescent="0.3">
      <c r="A26" s="198"/>
      <c r="B26" s="198"/>
      <c r="C26" s="198"/>
      <c r="D26" s="136">
        <v>60000</v>
      </c>
      <c r="E26" s="151">
        <v>113568</v>
      </c>
      <c r="F26" s="128" t="s">
        <v>59</v>
      </c>
      <c r="G26" s="128">
        <v>4</v>
      </c>
      <c r="H26" s="129">
        <v>2</v>
      </c>
      <c r="I26" s="131">
        <v>2</v>
      </c>
      <c r="J26" s="131">
        <v>2</v>
      </c>
      <c r="K26" s="131">
        <v>2</v>
      </c>
      <c r="L26" s="132">
        <v>0.2081243039296527</v>
      </c>
      <c r="M26" s="132">
        <v>0.45698593176125085</v>
      </c>
      <c r="N26" s="132">
        <v>0.63140099535343652</v>
      </c>
      <c r="O26" s="133">
        <v>0.125</v>
      </c>
      <c r="P26" s="133">
        <v>0.23809523809523808</v>
      </c>
      <c r="Q26" s="133">
        <v>0.17391304347826086</v>
      </c>
      <c r="R26" s="133">
        <v>0.26315789473684209</v>
      </c>
      <c r="S26" s="133">
        <v>0.2</v>
      </c>
      <c r="T26" s="133">
        <v>0.20833333333333334</v>
      </c>
      <c r="U26" s="133">
        <v>0.16666666666666666</v>
      </c>
      <c r="V26" s="133">
        <v>0.15</v>
      </c>
      <c r="W26" s="133">
        <v>0.2</v>
      </c>
      <c r="X26" s="134">
        <v>0.22727272727272727</v>
      </c>
      <c r="Y26" s="133">
        <v>0.2</v>
      </c>
      <c r="Z26" s="133">
        <v>0.16666666666666666</v>
      </c>
      <c r="AA26" s="133">
        <v>0.2</v>
      </c>
      <c r="AB26" s="133">
        <v>0.2</v>
      </c>
      <c r="AC26" s="133">
        <v>0.2</v>
      </c>
      <c r="AD26" s="135">
        <v>0.18181818181818182</v>
      </c>
    </row>
    <row r="27" spans="1:30" ht="15" thickBot="1" x14ac:dyDescent="0.35">
      <c r="A27" s="199"/>
      <c r="B27" s="199"/>
      <c r="C27" s="199"/>
      <c r="D27" s="156"/>
      <c r="E27" s="157">
        <v>113507</v>
      </c>
      <c r="F27" s="139" t="s">
        <v>60</v>
      </c>
      <c r="G27" s="139">
        <v>5</v>
      </c>
      <c r="H27" s="140">
        <v>5</v>
      </c>
      <c r="I27" s="142">
        <v>5</v>
      </c>
      <c r="J27" s="142">
        <v>5</v>
      </c>
      <c r="K27" s="142">
        <v>5</v>
      </c>
      <c r="L27" s="143">
        <v>0.17154354550253811</v>
      </c>
      <c r="M27" s="143">
        <v>0.37842363026543452</v>
      </c>
      <c r="N27" s="143">
        <v>0.51823949501608246</v>
      </c>
      <c r="O27" s="144">
        <v>0.125</v>
      </c>
      <c r="P27" s="144">
        <v>0.14285714285714285</v>
      </c>
      <c r="Q27" s="144">
        <v>0.21739130434782608</v>
      </c>
      <c r="R27" s="144">
        <v>5.2631578947368418E-2</v>
      </c>
      <c r="S27" s="144">
        <v>0.2</v>
      </c>
      <c r="T27" s="144">
        <v>0.20833333333333334</v>
      </c>
      <c r="U27" s="144">
        <v>0.16666666666666666</v>
      </c>
      <c r="V27" s="144">
        <v>0.25</v>
      </c>
      <c r="W27" s="144">
        <v>0.2</v>
      </c>
      <c r="X27" s="145">
        <v>0.13636363636363635</v>
      </c>
      <c r="Y27" s="144">
        <v>0.2</v>
      </c>
      <c r="Z27" s="144">
        <v>0.16666666666666666</v>
      </c>
      <c r="AA27" s="144">
        <v>0.2</v>
      </c>
      <c r="AB27" s="144">
        <v>0.2</v>
      </c>
      <c r="AC27" s="144">
        <v>0.2</v>
      </c>
      <c r="AD27" s="146">
        <v>0.18181818181818182</v>
      </c>
    </row>
    <row r="28" spans="1:30" x14ac:dyDescent="0.3">
      <c r="A28" s="197">
        <v>7</v>
      </c>
      <c r="B28" s="197" t="s">
        <v>54</v>
      </c>
      <c r="C28" s="197">
        <v>20</v>
      </c>
      <c r="D28" s="116" t="s">
        <v>61</v>
      </c>
      <c r="E28" s="154">
        <v>114305</v>
      </c>
      <c r="F28" s="118" t="s">
        <v>56</v>
      </c>
      <c r="G28" s="118">
        <v>1</v>
      </c>
      <c r="H28" s="119">
        <v>1</v>
      </c>
      <c r="I28" s="121">
        <v>1</v>
      </c>
      <c r="J28" s="121">
        <v>1</v>
      </c>
      <c r="K28" s="147">
        <v>1</v>
      </c>
      <c r="L28" s="122">
        <v>0.2246530405411496</v>
      </c>
      <c r="M28" s="122">
        <v>0.49236508309664917</v>
      </c>
      <c r="N28" s="122">
        <v>1</v>
      </c>
      <c r="O28" s="123">
        <v>0.3125</v>
      </c>
      <c r="P28" s="123">
        <v>0.23809523809523808</v>
      </c>
      <c r="Q28" s="123">
        <v>0.21739130434782608</v>
      </c>
      <c r="R28" s="123">
        <v>0.26315789473684209</v>
      </c>
      <c r="S28" s="123">
        <v>0.2</v>
      </c>
      <c r="T28" s="123">
        <v>0.20833333333333334</v>
      </c>
      <c r="U28" s="123">
        <v>0.25</v>
      </c>
      <c r="V28" s="123">
        <v>0.25</v>
      </c>
      <c r="W28" s="123">
        <v>0.2</v>
      </c>
      <c r="X28" s="158">
        <v>0.21739130434782608</v>
      </c>
      <c r="Y28" s="123">
        <v>0.2</v>
      </c>
      <c r="Z28" s="123">
        <v>0.33333333333333331</v>
      </c>
      <c r="AA28" s="123">
        <v>0.2</v>
      </c>
      <c r="AB28" s="123">
        <v>0.2</v>
      </c>
      <c r="AC28" s="123">
        <v>0.2</v>
      </c>
      <c r="AD28" s="125">
        <v>0.22727272727272727</v>
      </c>
    </row>
    <row r="29" spans="1:30" x14ac:dyDescent="0.3">
      <c r="A29" s="198"/>
      <c r="B29" s="198"/>
      <c r="C29" s="198"/>
      <c r="D29" s="126" t="s">
        <v>37</v>
      </c>
      <c r="E29" s="155">
        <v>114202</v>
      </c>
      <c r="F29" s="128" t="s">
        <v>57</v>
      </c>
      <c r="G29" s="128">
        <v>2</v>
      </c>
      <c r="H29" s="129">
        <v>3</v>
      </c>
      <c r="I29" s="131">
        <v>3</v>
      </c>
      <c r="J29" s="131">
        <v>3</v>
      </c>
      <c r="K29" s="130">
        <v>5</v>
      </c>
      <c r="L29" s="132">
        <v>0.19447209794925327</v>
      </c>
      <c r="M29" s="132">
        <v>0.42613419660865653</v>
      </c>
      <c r="N29" s="132">
        <v>0.75848135978131404</v>
      </c>
      <c r="O29" s="133">
        <v>0.3125</v>
      </c>
      <c r="P29" s="133">
        <v>0.23809523809523808</v>
      </c>
      <c r="Q29" s="133">
        <v>0.21739130434782608</v>
      </c>
      <c r="R29" s="133">
        <v>0.26315789473684209</v>
      </c>
      <c r="S29" s="133">
        <v>0.2</v>
      </c>
      <c r="T29" s="133">
        <v>0.16666666666666666</v>
      </c>
      <c r="U29" s="133">
        <v>0.25</v>
      </c>
      <c r="V29" s="133">
        <v>0.2</v>
      </c>
      <c r="W29" s="133">
        <v>0.2</v>
      </c>
      <c r="X29" s="134">
        <v>0.13043478260869565</v>
      </c>
      <c r="Y29" s="133">
        <v>0.2</v>
      </c>
      <c r="Z29" s="133">
        <v>0.16666666666666666</v>
      </c>
      <c r="AA29" s="133">
        <v>0.2</v>
      </c>
      <c r="AB29" s="133">
        <v>0.2</v>
      </c>
      <c r="AC29" s="133">
        <v>0.2</v>
      </c>
      <c r="AD29" s="135">
        <v>0.22727272727272727</v>
      </c>
    </row>
    <row r="30" spans="1:30" x14ac:dyDescent="0.3">
      <c r="A30" s="198"/>
      <c r="B30" s="198"/>
      <c r="C30" s="198"/>
      <c r="D30" s="136">
        <v>160000</v>
      </c>
      <c r="E30" s="155">
        <v>310006</v>
      </c>
      <c r="F30" s="128" t="s">
        <v>58</v>
      </c>
      <c r="G30" s="128">
        <v>3</v>
      </c>
      <c r="H30" s="129">
        <v>5</v>
      </c>
      <c r="I30" s="131">
        <v>5</v>
      </c>
      <c r="J30" s="131">
        <v>5</v>
      </c>
      <c r="K30" s="130">
        <v>3</v>
      </c>
      <c r="L30" s="132">
        <v>0.18624613391398137</v>
      </c>
      <c r="M30" s="132">
        <v>0.41013898125318249</v>
      </c>
      <c r="N30" s="132">
        <v>0.79225378501247323</v>
      </c>
      <c r="O30" s="133">
        <v>0.125</v>
      </c>
      <c r="P30" s="133">
        <v>0.14285714285714285</v>
      </c>
      <c r="Q30" s="133">
        <v>0.17391304347826086</v>
      </c>
      <c r="R30" s="133">
        <v>0.15789473684210525</v>
      </c>
      <c r="S30" s="133">
        <v>0.2</v>
      </c>
      <c r="T30" s="133">
        <v>0.20833333333333334</v>
      </c>
      <c r="U30" s="133">
        <v>0.16666666666666666</v>
      </c>
      <c r="V30" s="133">
        <v>0.15</v>
      </c>
      <c r="W30" s="133">
        <v>0.2</v>
      </c>
      <c r="X30" s="148">
        <v>0.21739130434782608</v>
      </c>
      <c r="Y30" s="133">
        <v>0.2</v>
      </c>
      <c r="Z30" s="133">
        <v>0.16666666666666666</v>
      </c>
      <c r="AA30" s="133">
        <v>0.2</v>
      </c>
      <c r="AB30" s="133">
        <v>0.2</v>
      </c>
      <c r="AC30" s="133">
        <v>0.2</v>
      </c>
      <c r="AD30" s="135">
        <v>0.18181818181818182</v>
      </c>
    </row>
    <row r="31" spans="1:30" x14ac:dyDescent="0.3">
      <c r="A31" s="198"/>
      <c r="B31" s="198"/>
      <c r="C31" s="198"/>
      <c r="D31" s="220"/>
      <c r="E31" s="151">
        <v>113568</v>
      </c>
      <c r="F31" s="128" t="s">
        <v>59</v>
      </c>
      <c r="G31" s="128">
        <v>4</v>
      </c>
      <c r="H31" s="129">
        <v>2</v>
      </c>
      <c r="I31" s="131">
        <v>2</v>
      </c>
      <c r="J31" s="131">
        <v>2</v>
      </c>
      <c r="K31" s="137">
        <v>2</v>
      </c>
      <c r="L31" s="132">
        <v>0.2060464041847328</v>
      </c>
      <c r="M31" s="132">
        <v>0.45255171455147736</v>
      </c>
      <c r="N31" s="132">
        <v>0.89045147596208662</v>
      </c>
      <c r="O31" s="133">
        <v>0.125</v>
      </c>
      <c r="P31" s="133">
        <v>0.23809523809523808</v>
      </c>
      <c r="Q31" s="133">
        <v>0.17391304347826086</v>
      </c>
      <c r="R31" s="133">
        <v>0.26315789473684209</v>
      </c>
      <c r="S31" s="133">
        <v>0.2</v>
      </c>
      <c r="T31" s="133">
        <v>0.20833333333333334</v>
      </c>
      <c r="U31" s="133">
        <v>0.16666666666666666</v>
      </c>
      <c r="V31" s="133">
        <v>0.15</v>
      </c>
      <c r="W31" s="133">
        <v>0.2</v>
      </c>
      <c r="X31" s="134">
        <v>0.21739130434782608</v>
      </c>
      <c r="Y31" s="133">
        <v>0.2</v>
      </c>
      <c r="Z31" s="133">
        <v>0.16666666666666666</v>
      </c>
      <c r="AA31" s="133">
        <v>0.2</v>
      </c>
      <c r="AB31" s="133">
        <v>0.2</v>
      </c>
      <c r="AC31" s="133">
        <v>0.2</v>
      </c>
      <c r="AD31" s="135">
        <v>0.18181818181818182</v>
      </c>
    </row>
    <row r="32" spans="1:30" ht="15" thickBot="1" x14ac:dyDescent="0.35">
      <c r="A32" s="199"/>
      <c r="B32" s="199"/>
      <c r="C32" s="199"/>
      <c r="D32" s="221"/>
      <c r="E32" s="157">
        <v>113507</v>
      </c>
      <c r="F32" s="139" t="s">
        <v>60</v>
      </c>
      <c r="G32" s="139">
        <v>5</v>
      </c>
      <c r="H32" s="140">
        <v>4</v>
      </c>
      <c r="I32" s="142">
        <v>4</v>
      </c>
      <c r="J32" s="142">
        <v>4</v>
      </c>
      <c r="K32" s="141">
        <v>4</v>
      </c>
      <c r="L32" s="143">
        <v>0.18858232341088119</v>
      </c>
      <c r="M32" s="143">
        <v>0.41604610389283958</v>
      </c>
      <c r="N32" s="143">
        <v>0.78159000704119641</v>
      </c>
      <c r="O32" s="144">
        <v>0.125</v>
      </c>
      <c r="P32" s="144">
        <v>0.14285714285714285</v>
      </c>
      <c r="Q32" s="144">
        <v>0.21739130434782608</v>
      </c>
      <c r="R32" s="144">
        <v>5.2631578947368418E-2</v>
      </c>
      <c r="S32" s="144">
        <v>0.2</v>
      </c>
      <c r="T32" s="144">
        <v>0.20833333333333334</v>
      </c>
      <c r="U32" s="144">
        <v>0.16666666666666666</v>
      </c>
      <c r="V32" s="144">
        <v>0.25</v>
      </c>
      <c r="W32" s="144">
        <v>0.2</v>
      </c>
      <c r="X32" s="145">
        <v>0.21739130434782608</v>
      </c>
      <c r="Y32" s="144">
        <v>0.2</v>
      </c>
      <c r="Z32" s="144">
        <v>0.16666666666666666</v>
      </c>
      <c r="AA32" s="144">
        <v>0.2</v>
      </c>
      <c r="AB32" s="144">
        <v>0.2</v>
      </c>
      <c r="AC32" s="144">
        <v>0.2</v>
      </c>
      <c r="AD32" s="146">
        <v>0.18181818181818182</v>
      </c>
    </row>
    <row r="33" spans="1:30" x14ac:dyDescent="0.3">
      <c r="A33" s="197">
        <v>8</v>
      </c>
      <c r="B33" s="197" t="s">
        <v>54</v>
      </c>
      <c r="C33" s="197">
        <v>30</v>
      </c>
      <c r="D33" s="218" t="s">
        <v>62</v>
      </c>
      <c r="E33" s="154">
        <v>114305</v>
      </c>
      <c r="F33" s="118" t="s">
        <v>56</v>
      </c>
      <c r="G33" s="118">
        <v>1</v>
      </c>
      <c r="H33" s="119">
        <v>1</v>
      </c>
      <c r="I33" s="121">
        <v>1</v>
      </c>
      <c r="J33" s="121">
        <v>1</v>
      </c>
      <c r="K33" s="147">
        <v>1</v>
      </c>
      <c r="L33" s="122">
        <v>0.22494023279234909</v>
      </c>
      <c r="M33" s="122">
        <v>0.49400555670609025</v>
      </c>
      <c r="N33" s="122">
        <v>1</v>
      </c>
      <c r="O33" s="123">
        <v>0.3125</v>
      </c>
      <c r="P33" s="123">
        <v>0.23809523809523808</v>
      </c>
      <c r="Q33" s="123">
        <v>0.21739130434782608</v>
      </c>
      <c r="R33" s="123">
        <v>0.26315789473684209</v>
      </c>
      <c r="S33" s="123">
        <v>0.2</v>
      </c>
      <c r="T33" s="123">
        <v>0.22727272727272727</v>
      </c>
      <c r="U33" s="123">
        <v>0.25</v>
      </c>
      <c r="V33" s="123">
        <v>0.25</v>
      </c>
      <c r="W33" s="123">
        <v>0.2</v>
      </c>
      <c r="X33" s="158">
        <v>0.20833333333333334</v>
      </c>
      <c r="Y33" s="123">
        <v>0.2</v>
      </c>
      <c r="Z33" s="123">
        <v>0.33333333333333331</v>
      </c>
      <c r="AA33" s="123">
        <v>0.2</v>
      </c>
      <c r="AB33" s="123">
        <v>0.2</v>
      </c>
      <c r="AC33" s="123">
        <v>0.2</v>
      </c>
      <c r="AD33" s="125">
        <v>0.22727272727272727</v>
      </c>
    </row>
    <row r="34" spans="1:30" x14ac:dyDescent="0.3">
      <c r="A34" s="198"/>
      <c r="B34" s="198"/>
      <c r="C34" s="198"/>
      <c r="D34" s="219"/>
      <c r="E34" s="155">
        <v>114202</v>
      </c>
      <c r="F34" s="128" t="s">
        <v>57</v>
      </c>
      <c r="G34" s="128">
        <v>2</v>
      </c>
      <c r="H34" s="129">
        <v>2</v>
      </c>
      <c r="I34" s="131">
        <v>2</v>
      </c>
      <c r="J34" s="131">
        <v>2</v>
      </c>
      <c r="K34" s="130">
        <v>3</v>
      </c>
      <c r="L34" s="132">
        <v>0.20384461062786036</v>
      </c>
      <c r="M34" s="132">
        <v>0.44758807747284396</v>
      </c>
      <c r="N34" s="132">
        <v>0.8521972759703943</v>
      </c>
      <c r="O34" s="133">
        <v>0.3125</v>
      </c>
      <c r="P34" s="133">
        <v>0.23809523809523808</v>
      </c>
      <c r="Q34" s="133">
        <v>0.21739130434782608</v>
      </c>
      <c r="R34" s="133">
        <v>0.26315789473684209</v>
      </c>
      <c r="S34" s="133">
        <v>0.2</v>
      </c>
      <c r="T34" s="133">
        <v>0.18181818181818182</v>
      </c>
      <c r="U34" s="133">
        <v>0.25</v>
      </c>
      <c r="V34" s="133">
        <v>0.2</v>
      </c>
      <c r="W34" s="133">
        <v>0.2</v>
      </c>
      <c r="X34" s="134">
        <v>0.16666666666666666</v>
      </c>
      <c r="Y34" s="133">
        <v>0.2</v>
      </c>
      <c r="Z34" s="133">
        <v>0.16666666666666666</v>
      </c>
      <c r="AA34" s="133">
        <v>0.2</v>
      </c>
      <c r="AB34" s="133">
        <v>0.2</v>
      </c>
      <c r="AC34" s="133">
        <v>0.2</v>
      </c>
      <c r="AD34" s="135">
        <v>0.22727272727272727</v>
      </c>
    </row>
    <row r="35" spans="1:30" x14ac:dyDescent="0.3">
      <c r="A35" s="198"/>
      <c r="B35" s="198"/>
      <c r="C35" s="198"/>
      <c r="D35" s="126" t="s">
        <v>37</v>
      </c>
      <c r="E35" s="155">
        <v>310006</v>
      </c>
      <c r="F35" s="128" t="s">
        <v>58</v>
      </c>
      <c r="G35" s="128" t="s">
        <v>42</v>
      </c>
      <c r="H35" s="129" t="s">
        <v>42</v>
      </c>
      <c r="I35" s="131">
        <v>5</v>
      </c>
      <c r="J35" s="131">
        <v>5</v>
      </c>
      <c r="K35" s="137">
        <v>5</v>
      </c>
      <c r="L35" s="132">
        <v>0.18127268532347834</v>
      </c>
      <c r="M35" s="132">
        <v>0.40008854545173711</v>
      </c>
      <c r="N35" s="132">
        <v>0.77910872567036693</v>
      </c>
      <c r="O35" s="133">
        <v>0.125</v>
      </c>
      <c r="P35" s="133">
        <v>0.14285714285714285</v>
      </c>
      <c r="Q35" s="133">
        <v>0.17391304347826086</v>
      </c>
      <c r="R35" s="133">
        <v>0.15789473684210525</v>
      </c>
      <c r="S35" s="133">
        <v>0.2</v>
      </c>
      <c r="T35" s="133">
        <v>0.18181818181818182</v>
      </c>
      <c r="U35" s="133">
        <v>0.16666666666666666</v>
      </c>
      <c r="V35" s="133">
        <v>0.15</v>
      </c>
      <c r="W35" s="133">
        <v>0.2</v>
      </c>
      <c r="X35" s="134">
        <v>0.20833333333333334</v>
      </c>
      <c r="Y35" s="133">
        <v>0.2</v>
      </c>
      <c r="Z35" s="133">
        <v>0.16666666666666666</v>
      </c>
      <c r="AA35" s="133">
        <v>0.2</v>
      </c>
      <c r="AB35" s="133">
        <v>0.2</v>
      </c>
      <c r="AC35" s="133">
        <v>0.2</v>
      </c>
      <c r="AD35" s="135">
        <v>0.18181818181818182</v>
      </c>
    </row>
    <row r="36" spans="1:30" x14ac:dyDescent="0.3">
      <c r="A36" s="198"/>
      <c r="B36" s="198"/>
      <c r="C36" s="198"/>
      <c r="D36" s="136">
        <v>134000</v>
      </c>
      <c r="E36" s="151">
        <v>113568</v>
      </c>
      <c r="F36" s="128" t="s">
        <v>59</v>
      </c>
      <c r="G36" s="128" t="s">
        <v>42</v>
      </c>
      <c r="H36" s="129" t="s">
        <v>42</v>
      </c>
      <c r="I36" s="131">
        <v>3</v>
      </c>
      <c r="J36" s="131">
        <v>3</v>
      </c>
      <c r="K36" s="130">
        <v>2</v>
      </c>
      <c r="L36" s="132">
        <v>0.20107295559422977</v>
      </c>
      <c r="M36" s="132">
        <v>0.44250127875003203</v>
      </c>
      <c r="N36" s="132">
        <v>0.87152657055582439</v>
      </c>
      <c r="O36" s="133">
        <v>0.125</v>
      </c>
      <c r="P36" s="133">
        <v>0.23809523809523808</v>
      </c>
      <c r="Q36" s="133">
        <v>0.17391304347826086</v>
      </c>
      <c r="R36" s="133">
        <v>0.26315789473684209</v>
      </c>
      <c r="S36" s="133">
        <v>0.2</v>
      </c>
      <c r="T36" s="133">
        <v>0.18181818181818182</v>
      </c>
      <c r="U36" s="133">
        <v>0.16666666666666666</v>
      </c>
      <c r="V36" s="133">
        <v>0.15</v>
      </c>
      <c r="W36" s="133">
        <v>0.2</v>
      </c>
      <c r="X36" s="134">
        <v>0.20833333333333334</v>
      </c>
      <c r="Y36" s="133">
        <v>0.2</v>
      </c>
      <c r="Z36" s="133">
        <v>0.16666666666666666</v>
      </c>
      <c r="AA36" s="133">
        <v>0.2</v>
      </c>
      <c r="AB36" s="133">
        <v>0.2</v>
      </c>
      <c r="AC36" s="133">
        <v>0.2</v>
      </c>
      <c r="AD36" s="135">
        <v>0.18181818181818182</v>
      </c>
    </row>
    <row r="37" spans="1:30" ht="15" thickBot="1" x14ac:dyDescent="0.35">
      <c r="A37" s="199"/>
      <c r="B37" s="199"/>
      <c r="C37" s="199"/>
      <c r="D37" s="156"/>
      <c r="E37" s="157">
        <v>113507</v>
      </c>
      <c r="F37" s="139" t="s">
        <v>60</v>
      </c>
      <c r="G37" s="139">
        <v>3</v>
      </c>
      <c r="H37" s="140">
        <v>3</v>
      </c>
      <c r="I37" s="142">
        <v>4</v>
      </c>
      <c r="J37" s="142">
        <v>4</v>
      </c>
      <c r="K37" s="141">
        <v>4</v>
      </c>
      <c r="L37" s="143">
        <v>0.18886951566208068</v>
      </c>
      <c r="M37" s="143">
        <v>0.41768657750228066</v>
      </c>
      <c r="N37" s="143">
        <v>0.78126422480641922</v>
      </c>
      <c r="O37" s="144">
        <v>0.125</v>
      </c>
      <c r="P37" s="144">
        <v>0.14285714285714285</v>
      </c>
      <c r="Q37" s="144">
        <v>0.21739130434782608</v>
      </c>
      <c r="R37" s="144">
        <v>5.2631578947368418E-2</v>
      </c>
      <c r="S37" s="144">
        <v>0.2</v>
      </c>
      <c r="T37" s="144">
        <v>0.22727272727272727</v>
      </c>
      <c r="U37" s="144">
        <v>0.16666666666666666</v>
      </c>
      <c r="V37" s="144">
        <v>0.25</v>
      </c>
      <c r="W37" s="144">
        <v>0.2</v>
      </c>
      <c r="X37" s="145">
        <v>0.20833333333333334</v>
      </c>
      <c r="Y37" s="144">
        <v>0.2</v>
      </c>
      <c r="Z37" s="144">
        <v>0.16666666666666666</v>
      </c>
      <c r="AA37" s="144">
        <v>0.2</v>
      </c>
      <c r="AB37" s="144">
        <v>0.2</v>
      </c>
      <c r="AC37" s="144">
        <v>0.2</v>
      </c>
      <c r="AD37" s="146">
        <v>0.18181818181818182</v>
      </c>
    </row>
    <row r="38" spans="1:30" x14ac:dyDescent="0.3">
      <c r="A38" s="197">
        <v>9</v>
      </c>
      <c r="B38" s="197" t="s">
        <v>54</v>
      </c>
      <c r="C38" s="197">
        <v>40</v>
      </c>
      <c r="D38" s="218" t="s">
        <v>63</v>
      </c>
      <c r="E38" s="154">
        <v>114305</v>
      </c>
      <c r="F38" s="118" t="s">
        <v>56</v>
      </c>
      <c r="G38" s="118">
        <v>1</v>
      </c>
      <c r="H38" s="119">
        <v>1</v>
      </c>
      <c r="I38" s="121">
        <v>1</v>
      </c>
      <c r="J38" s="121">
        <v>1</v>
      </c>
      <c r="K38" s="121">
        <v>1</v>
      </c>
      <c r="L38" s="122">
        <v>0.22379661521806593</v>
      </c>
      <c r="M38" s="122">
        <v>0.49149319768347333</v>
      </c>
      <c r="N38" s="122">
        <v>1</v>
      </c>
      <c r="O38" s="123">
        <v>0.3125</v>
      </c>
      <c r="P38" s="123">
        <v>0.23809523809523808</v>
      </c>
      <c r="Q38" s="123">
        <v>0.21739130434782608</v>
      </c>
      <c r="R38" s="123">
        <v>0.26315789473684209</v>
      </c>
      <c r="S38" s="123">
        <v>0.2</v>
      </c>
      <c r="T38" s="123">
        <v>0.21739130434782608</v>
      </c>
      <c r="U38" s="123">
        <v>0.25</v>
      </c>
      <c r="V38" s="123">
        <v>0.25</v>
      </c>
      <c r="W38" s="123">
        <v>0.2</v>
      </c>
      <c r="X38" s="158">
        <v>0.20833333333333334</v>
      </c>
      <c r="Y38" s="123">
        <v>0.2</v>
      </c>
      <c r="Z38" s="123">
        <v>0.33333333333333331</v>
      </c>
      <c r="AA38" s="123">
        <v>0.2</v>
      </c>
      <c r="AB38" s="123">
        <v>0.2</v>
      </c>
      <c r="AC38" s="123">
        <v>0.2</v>
      </c>
      <c r="AD38" s="125">
        <v>0.22727272727272727</v>
      </c>
    </row>
    <row r="39" spans="1:30" x14ac:dyDescent="0.3">
      <c r="A39" s="198"/>
      <c r="B39" s="198"/>
      <c r="C39" s="198"/>
      <c r="D39" s="219"/>
      <c r="E39" s="155">
        <v>114202</v>
      </c>
      <c r="F39" s="128" t="s">
        <v>57</v>
      </c>
      <c r="G39" s="128">
        <v>2</v>
      </c>
      <c r="H39" s="129">
        <v>2</v>
      </c>
      <c r="I39" s="131">
        <v>2</v>
      </c>
      <c r="J39" s="131">
        <v>2</v>
      </c>
      <c r="K39" s="131">
        <v>2</v>
      </c>
      <c r="L39" s="132">
        <v>0.21169152715951267</v>
      </c>
      <c r="M39" s="132">
        <v>0.46510251882379433</v>
      </c>
      <c r="N39" s="132">
        <v>0.90942567308583677</v>
      </c>
      <c r="O39" s="133">
        <v>0.3125</v>
      </c>
      <c r="P39" s="133">
        <v>0.23809523809523808</v>
      </c>
      <c r="Q39" s="133">
        <v>0.21739130434782608</v>
      </c>
      <c r="R39" s="133">
        <v>0.26315789473684209</v>
      </c>
      <c r="S39" s="133">
        <v>0.2</v>
      </c>
      <c r="T39" s="133">
        <v>0.17391304347826086</v>
      </c>
      <c r="U39" s="133">
        <v>0.25</v>
      </c>
      <c r="V39" s="133">
        <v>0.2</v>
      </c>
      <c r="W39" s="133">
        <v>0.2</v>
      </c>
      <c r="X39" s="134">
        <v>0.20833333333333334</v>
      </c>
      <c r="Y39" s="133">
        <v>0.2</v>
      </c>
      <c r="Z39" s="133">
        <v>0.16666666666666666</v>
      </c>
      <c r="AA39" s="133">
        <v>0.2</v>
      </c>
      <c r="AB39" s="133">
        <v>0.2</v>
      </c>
      <c r="AC39" s="133">
        <v>0.2</v>
      </c>
      <c r="AD39" s="135">
        <v>0.22727272727272727</v>
      </c>
    </row>
    <row r="40" spans="1:30" x14ac:dyDescent="0.3">
      <c r="A40" s="198"/>
      <c r="B40" s="198"/>
      <c r="C40" s="198"/>
      <c r="D40" s="126" t="s">
        <v>37</v>
      </c>
      <c r="E40" s="155">
        <v>310006</v>
      </c>
      <c r="F40" s="128" t="s">
        <v>58</v>
      </c>
      <c r="G40" s="128" t="s">
        <v>42</v>
      </c>
      <c r="H40" s="129" t="s">
        <v>42</v>
      </c>
      <c r="I40" s="131">
        <v>5</v>
      </c>
      <c r="J40" s="131">
        <v>5</v>
      </c>
      <c r="K40" s="131">
        <v>5</v>
      </c>
      <c r="L40" s="132">
        <v>0.17159598067297296</v>
      </c>
      <c r="M40" s="132">
        <v>0.37855432966459956</v>
      </c>
      <c r="N40" s="132">
        <v>0.7412196243822835</v>
      </c>
      <c r="O40" s="133">
        <v>0.125</v>
      </c>
      <c r="P40" s="133">
        <v>0.14285714285714285</v>
      </c>
      <c r="Q40" s="133">
        <v>0.17391304347826086</v>
      </c>
      <c r="R40" s="133">
        <v>0.15789473684210525</v>
      </c>
      <c r="S40" s="133">
        <v>0.2</v>
      </c>
      <c r="T40" s="133">
        <v>0.17391304347826086</v>
      </c>
      <c r="U40" s="133">
        <v>0.16666666666666666</v>
      </c>
      <c r="V40" s="133">
        <v>0.15</v>
      </c>
      <c r="W40" s="133">
        <v>0.2</v>
      </c>
      <c r="X40" s="134">
        <v>0.16666666666666666</v>
      </c>
      <c r="Y40" s="133">
        <v>0.2</v>
      </c>
      <c r="Z40" s="133">
        <v>0.16666666666666666</v>
      </c>
      <c r="AA40" s="133">
        <v>0.2</v>
      </c>
      <c r="AB40" s="133">
        <v>0.2</v>
      </c>
      <c r="AC40" s="133">
        <v>0.2</v>
      </c>
      <c r="AD40" s="135">
        <v>0.18181818181818182</v>
      </c>
    </row>
    <row r="41" spans="1:30" x14ac:dyDescent="0.3">
      <c r="A41" s="198"/>
      <c r="B41" s="198"/>
      <c r="C41" s="198"/>
      <c r="D41" s="159">
        <v>90000</v>
      </c>
      <c r="E41" s="151">
        <v>113568</v>
      </c>
      <c r="F41" s="128" t="s">
        <v>59</v>
      </c>
      <c r="G41" s="128">
        <v>3</v>
      </c>
      <c r="H41" s="129">
        <v>3</v>
      </c>
      <c r="I41" s="131">
        <v>3</v>
      </c>
      <c r="J41" s="131">
        <v>3</v>
      </c>
      <c r="K41" s="131">
        <v>3</v>
      </c>
      <c r="L41" s="132">
        <v>0.20518997886164916</v>
      </c>
      <c r="M41" s="132">
        <v>0.45167982913830146</v>
      </c>
      <c r="N41" s="132">
        <v>0.88972507303326087</v>
      </c>
      <c r="O41" s="133">
        <v>0.125</v>
      </c>
      <c r="P41" s="133">
        <v>0.23809523809523808</v>
      </c>
      <c r="Q41" s="133">
        <v>0.17391304347826086</v>
      </c>
      <c r="R41" s="133">
        <v>0.26315789473684209</v>
      </c>
      <c r="S41" s="133">
        <v>0.2</v>
      </c>
      <c r="T41" s="133">
        <v>0.21739130434782608</v>
      </c>
      <c r="U41" s="133">
        <v>0.16666666666666666</v>
      </c>
      <c r="V41" s="133">
        <v>0.15</v>
      </c>
      <c r="W41" s="133">
        <v>0.2</v>
      </c>
      <c r="X41" s="134">
        <v>0.20833333333333334</v>
      </c>
      <c r="Y41" s="133">
        <v>0.2</v>
      </c>
      <c r="Z41" s="133">
        <v>0.16666666666666666</v>
      </c>
      <c r="AA41" s="133">
        <v>0.2</v>
      </c>
      <c r="AB41" s="133">
        <v>0.2</v>
      </c>
      <c r="AC41" s="133">
        <v>0.2</v>
      </c>
      <c r="AD41" s="135">
        <v>0.18181818181818182</v>
      </c>
    </row>
    <row r="42" spans="1:30" ht="15" thickBot="1" x14ac:dyDescent="0.35">
      <c r="A42" s="199"/>
      <c r="B42" s="199"/>
      <c r="C42" s="199"/>
      <c r="D42" s="156"/>
      <c r="E42" s="157">
        <v>113507</v>
      </c>
      <c r="F42" s="139" t="s">
        <v>60</v>
      </c>
      <c r="G42" s="139">
        <v>4</v>
      </c>
      <c r="H42" s="140">
        <v>4</v>
      </c>
      <c r="I42" s="142">
        <v>4</v>
      </c>
      <c r="J42" s="142">
        <v>4</v>
      </c>
      <c r="K42" s="142">
        <v>4</v>
      </c>
      <c r="L42" s="143">
        <v>0.18772589808779752</v>
      </c>
      <c r="M42" s="143">
        <v>0.41517421847966363</v>
      </c>
      <c r="N42" s="143">
        <v>0.78010686115640127</v>
      </c>
      <c r="O42" s="144">
        <v>0.125</v>
      </c>
      <c r="P42" s="144">
        <v>0.14285714285714285</v>
      </c>
      <c r="Q42" s="144">
        <v>0.21739130434782608</v>
      </c>
      <c r="R42" s="144">
        <v>5.2631578947368418E-2</v>
      </c>
      <c r="S42" s="144">
        <v>0.2</v>
      </c>
      <c r="T42" s="144">
        <v>0.21739130434782608</v>
      </c>
      <c r="U42" s="144">
        <v>0.16666666666666666</v>
      </c>
      <c r="V42" s="144">
        <v>0.25</v>
      </c>
      <c r="W42" s="144">
        <v>0.2</v>
      </c>
      <c r="X42" s="145">
        <v>0.20833333333333334</v>
      </c>
      <c r="Y42" s="144">
        <v>0.2</v>
      </c>
      <c r="Z42" s="144">
        <v>0.16666666666666666</v>
      </c>
      <c r="AA42" s="144">
        <v>0.2</v>
      </c>
      <c r="AB42" s="144">
        <v>0.2</v>
      </c>
      <c r="AC42" s="144">
        <v>0.2</v>
      </c>
      <c r="AD42" s="146">
        <v>0.18181818181818182</v>
      </c>
    </row>
    <row r="43" spans="1:30" x14ac:dyDescent="0.3">
      <c r="A43" s="197">
        <v>10</v>
      </c>
      <c r="B43" s="197" t="s">
        <v>54</v>
      </c>
      <c r="C43" s="197">
        <v>50</v>
      </c>
      <c r="D43" s="223" t="s">
        <v>64</v>
      </c>
      <c r="E43" s="154">
        <v>114305</v>
      </c>
      <c r="F43" s="118" t="s">
        <v>56</v>
      </c>
      <c r="G43" s="118">
        <v>1</v>
      </c>
      <c r="H43" s="119">
        <v>1</v>
      </c>
      <c r="I43" s="121">
        <v>1</v>
      </c>
      <c r="J43" s="121">
        <v>1</v>
      </c>
      <c r="K43" s="121">
        <v>1</v>
      </c>
      <c r="L43" s="122">
        <v>0.22777925639582905</v>
      </c>
      <c r="M43" s="122">
        <v>0.49697150063436513</v>
      </c>
      <c r="N43" s="122">
        <v>1</v>
      </c>
      <c r="O43" s="123">
        <v>0.3125</v>
      </c>
      <c r="P43" s="123">
        <v>0.23809523809523808</v>
      </c>
      <c r="Q43" s="123">
        <v>0.21739130434782608</v>
      </c>
      <c r="R43" s="123">
        <v>0.26315789473684209</v>
      </c>
      <c r="S43" s="123">
        <v>0.2</v>
      </c>
      <c r="T43" s="123">
        <v>0.21739130434782608</v>
      </c>
      <c r="U43" s="123">
        <v>0.25</v>
      </c>
      <c r="V43" s="123">
        <v>0.25</v>
      </c>
      <c r="W43" s="123">
        <v>0.2</v>
      </c>
      <c r="X43" s="158">
        <v>0.22727272727272727</v>
      </c>
      <c r="Y43" s="123">
        <v>0.2</v>
      </c>
      <c r="Z43" s="123">
        <v>0.33333333333333331</v>
      </c>
      <c r="AA43" s="123">
        <v>0.2</v>
      </c>
      <c r="AB43" s="123">
        <v>0.2</v>
      </c>
      <c r="AC43" s="123">
        <v>0.2</v>
      </c>
      <c r="AD43" s="125">
        <v>0.22727272727272727</v>
      </c>
    </row>
    <row r="44" spans="1:30" x14ac:dyDescent="0.3">
      <c r="A44" s="198"/>
      <c r="B44" s="198"/>
      <c r="C44" s="198"/>
      <c r="D44" s="224"/>
      <c r="E44" s="155">
        <v>114202</v>
      </c>
      <c r="F44" s="128" t="s">
        <v>57</v>
      </c>
      <c r="G44" s="128">
        <v>2</v>
      </c>
      <c r="H44" s="129">
        <v>2</v>
      </c>
      <c r="I44" s="131">
        <v>2</v>
      </c>
      <c r="J44" s="131">
        <v>2</v>
      </c>
      <c r="K44" s="131">
        <v>2</v>
      </c>
      <c r="L44" s="132">
        <v>0.21567416833727579</v>
      </c>
      <c r="M44" s="132">
        <v>0.47058082177468613</v>
      </c>
      <c r="N44" s="132">
        <v>0.91123041458326792</v>
      </c>
      <c r="O44" s="133">
        <v>0.3125</v>
      </c>
      <c r="P44" s="133">
        <v>0.23809523809523808</v>
      </c>
      <c r="Q44" s="133">
        <v>0.21739130434782608</v>
      </c>
      <c r="R44" s="133">
        <v>0.26315789473684209</v>
      </c>
      <c r="S44" s="133">
        <v>0.2</v>
      </c>
      <c r="T44" s="133">
        <v>0.17391304347826086</v>
      </c>
      <c r="U44" s="133">
        <v>0.25</v>
      </c>
      <c r="V44" s="133">
        <v>0.2</v>
      </c>
      <c r="W44" s="133">
        <v>0.2</v>
      </c>
      <c r="X44" s="134">
        <v>0.22727272727272727</v>
      </c>
      <c r="Y44" s="133">
        <v>0.2</v>
      </c>
      <c r="Z44" s="133">
        <v>0.16666666666666666</v>
      </c>
      <c r="AA44" s="133">
        <v>0.2</v>
      </c>
      <c r="AB44" s="133">
        <v>0.2</v>
      </c>
      <c r="AC44" s="133">
        <v>0.2</v>
      </c>
      <c r="AD44" s="135">
        <v>0.22727272727272727</v>
      </c>
    </row>
    <row r="45" spans="1:30" x14ac:dyDescent="0.3">
      <c r="A45" s="198"/>
      <c r="B45" s="198"/>
      <c r="C45" s="198"/>
      <c r="D45" s="126" t="s">
        <v>37</v>
      </c>
      <c r="E45" s="155">
        <v>310006</v>
      </c>
      <c r="F45" s="128" t="s">
        <v>58</v>
      </c>
      <c r="G45" s="128" t="s">
        <v>42</v>
      </c>
      <c r="H45" s="129" t="s">
        <v>42</v>
      </c>
      <c r="I45" s="131">
        <v>5</v>
      </c>
      <c r="J45" s="131">
        <v>5</v>
      </c>
      <c r="K45" s="131">
        <v>5</v>
      </c>
      <c r="L45" s="132">
        <v>0.15566541596192049</v>
      </c>
      <c r="M45" s="132">
        <v>0.34169699370686835</v>
      </c>
      <c r="N45" s="132">
        <v>0.59382361888214419</v>
      </c>
      <c r="O45" s="133">
        <v>0.125</v>
      </c>
      <c r="P45" s="133">
        <v>0.14285714285714285</v>
      </c>
      <c r="Q45" s="133">
        <v>0.17391304347826086</v>
      </c>
      <c r="R45" s="133">
        <v>0.15789473684210525</v>
      </c>
      <c r="S45" s="133">
        <v>0.2</v>
      </c>
      <c r="T45" s="133">
        <v>0.17391304347826086</v>
      </c>
      <c r="U45" s="133">
        <v>0.16666666666666666</v>
      </c>
      <c r="V45" s="133">
        <v>0.15</v>
      </c>
      <c r="W45" s="133">
        <v>0.2</v>
      </c>
      <c r="X45" s="148">
        <v>9.0909090909090912E-2</v>
      </c>
      <c r="Y45" s="133">
        <v>0.2</v>
      </c>
      <c r="Z45" s="133">
        <v>0.16666666666666666</v>
      </c>
      <c r="AA45" s="133">
        <v>0.2</v>
      </c>
      <c r="AB45" s="133">
        <v>0.2</v>
      </c>
      <c r="AC45" s="133">
        <v>0.2</v>
      </c>
      <c r="AD45" s="135">
        <v>0.18181818181818182</v>
      </c>
    </row>
    <row r="46" spans="1:30" x14ac:dyDescent="0.3">
      <c r="A46" s="198"/>
      <c r="B46" s="198"/>
      <c r="C46" s="198"/>
      <c r="D46" s="136">
        <v>80000</v>
      </c>
      <c r="E46" s="151">
        <v>113568</v>
      </c>
      <c r="F46" s="128" t="s">
        <v>59</v>
      </c>
      <c r="G46" s="128">
        <v>3</v>
      </c>
      <c r="H46" s="129">
        <v>3</v>
      </c>
      <c r="I46" s="131">
        <v>3</v>
      </c>
      <c r="J46" s="131">
        <v>3</v>
      </c>
      <c r="K46" s="131">
        <v>3</v>
      </c>
      <c r="L46" s="132">
        <v>0.20917262003941228</v>
      </c>
      <c r="M46" s="132">
        <v>0.45715813208919326</v>
      </c>
      <c r="N46" s="132">
        <v>0.89184557839448231</v>
      </c>
      <c r="O46" s="133">
        <v>0.125</v>
      </c>
      <c r="P46" s="133">
        <v>0.23809523809523808</v>
      </c>
      <c r="Q46" s="133">
        <v>0.17391304347826086</v>
      </c>
      <c r="R46" s="133">
        <v>0.26315789473684209</v>
      </c>
      <c r="S46" s="133">
        <v>0.2</v>
      </c>
      <c r="T46" s="133">
        <v>0.21739130434782608</v>
      </c>
      <c r="U46" s="133">
        <v>0.16666666666666666</v>
      </c>
      <c r="V46" s="133">
        <v>0.15</v>
      </c>
      <c r="W46" s="133">
        <v>0.2</v>
      </c>
      <c r="X46" s="134">
        <v>0.22727272727272727</v>
      </c>
      <c r="Y46" s="133">
        <v>0.2</v>
      </c>
      <c r="Z46" s="133">
        <v>0.16666666666666666</v>
      </c>
      <c r="AA46" s="133">
        <v>0.2</v>
      </c>
      <c r="AB46" s="133">
        <v>0.2</v>
      </c>
      <c r="AC46" s="133">
        <v>0.2</v>
      </c>
      <c r="AD46" s="135">
        <v>0.18181818181818182</v>
      </c>
    </row>
    <row r="47" spans="1:30" ht="15" thickBot="1" x14ac:dyDescent="0.35">
      <c r="A47" s="199"/>
      <c r="B47" s="199"/>
      <c r="C47" s="199"/>
      <c r="D47" s="156"/>
      <c r="E47" s="157">
        <v>113507</v>
      </c>
      <c r="F47" s="139" t="s">
        <v>60</v>
      </c>
      <c r="G47" s="139">
        <v>4</v>
      </c>
      <c r="H47" s="140">
        <v>4</v>
      </c>
      <c r="I47" s="142">
        <v>4</v>
      </c>
      <c r="J47" s="142">
        <v>4</v>
      </c>
      <c r="K47" s="142">
        <v>4</v>
      </c>
      <c r="L47" s="143">
        <v>0.19170853926556064</v>
      </c>
      <c r="M47" s="143">
        <v>0.42065252143055543</v>
      </c>
      <c r="N47" s="143">
        <v>0.78443007309305157</v>
      </c>
      <c r="O47" s="144">
        <v>0.125</v>
      </c>
      <c r="P47" s="144">
        <v>0.14285714285714285</v>
      </c>
      <c r="Q47" s="144">
        <v>0.21739130434782608</v>
      </c>
      <c r="R47" s="144">
        <v>5.2631578947368418E-2</v>
      </c>
      <c r="S47" s="144">
        <v>0.2</v>
      </c>
      <c r="T47" s="144">
        <v>0.21739130434782608</v>
      </c>
      <c r="U47" s="144">
        <v>0.16666666666666666</v>
      </c>
      <c r="V47" s="144">
        <v>0.25</v>
      </c>
      <c r="W47" s="144">
        <v>0.2</v>
      </c>
      <c r="X47" s="145">
        <v>0.22727272727272727</v>
      </c>
      <c r="Y47" s="144">
        <v>0.2</v>
      </c>
      <c r="Z47" s="144">
        <v>0.16666666666666666</v>
      </c>
      <c r="AA47" s="144">
        <v>0.2</v>
      </c>
      <c r="AB47" s="144">
        <v>0.2</v>
      </c>
      <c r="AC47" s="144">
        <v>0.2</v>
      </c>
      <c r="AD47" s="146">
        <v>0.18181818181818182</v>
      </c>
    </row>
    <row r="48" spans="1:30" x14ac:dyDescent="0.3">
      <c r="A48" s="197">
        <v>11</v>
      </c>
      <c r="B48" s="197" t="s">
        <v>54</v>
      </c>
      <c r="C48" s="197">
        <v>60</v>
      </c>
      <c r="D48" s="218" t="s">
        <v>65</v>
      </c>
      <c r="E48" s="154">
        <v>114305</v>
      </c>
      <c r="F48" s="118" t="s">
        <v>56</v>
      </c>
      <c r="G48" s="118">
        <v>1</v>
      </c>
      <c r="H48" s="119">
        <v>1</v>
      </c>
      <c r="I48" s="121">
        <v>1</v>
      </c>
      <c r="J48" s="121">
        <v>1</v>
      </c>
      <c r="K48" s="121">
        <v>1</v>
      </c>
      <c r="L48" s="122">
        <v>0.22204425309985015</v>
      </c>
      <c r="M48" s="122">
        <v>0.48791317445887716</v>
      </c>
      <c r="N48" s="122">
        <v>1</v>
      </c>
      <c r="O48" s="123">
        <v>0.3125</v>
      </c>
      <c r="P48" s="123">
        <v>0.23809523809523808</v>
      </c>
      <c r="Q48" s="123">
        <v>0.21739130434782608</v>
      </c>
      <c r="R48" s="123">
        <v>0.26315789473684209</v>
      </c>
      <c r="S48" s="123">
        <v>0.2</v>
      </c>
      <c r="T48" s="123">
        <v>0.21739130434782608</v>
      </c>
      <c r="U48" s="123">
        <v>0.25</v>
      </c>
      <c r="V48" s="123">
        <v>0.25</v>
      </c>
      <c r="W48" s="123">
        <v>0.2</v>
      </c>
      <c r="X48" s="158">
        <v>0.2</v>
      </c>
      <c r="Y48" s="123">
        <v>0.2</v>
      </c>
      <c r="Z48" s="123">
        <v>0.33333333333333331</v>
      </c>
      <c r="AA48" s="123">
        <v>0.2</v>
      </c>
      <c r="AB48" s="123">
        <v>0.2</v>
      </c>
      <c r="AC48" s="123">
        <v>0.2</v>
      </c>
      <c r="AD48" s="125">
        <v>0.22727272727272727</v>
      </c>
    </row>
    <row r="49" spans="1:30" x14ac:dyDescent="0.3">
      <c r="A49" s="198"/>
      <c r="B49" s="198"/>
      <c r="C49" s="198"/>
      <c r="D49" s="219"/>
      <c r="E49" s="155">
        <v>114202</v>
      </c>
      <c r="F49" s="128" t="s">
        <v>57</v>
      </c>
      <c r="G49" s="128">
        <v>2</v>
      </c>
      <c r="H49" s="129">
        <v>2</v>
      </c>
      <c r="I49" s="131">
        <v>2</v>
      </c>
      <c r="J49" s="131">
        <v>2</v>
      </c>
      <c r="K49" s="131">
        <v>2</v>
      </c>
      <c r="L49" s="132">
        <v>0.20993916504129689</v>
      </c>
      <c r="M49" s="132">
        <v>0.46152249559919822</v>
      </c>
      <c r="N49" s="132">
        <v>0.90824014579243806</v>
      </c>
      <c r="O49" s="133">
        <v>0.3125</v>
      </c>
      <c r="P49" s="133">
        <v>0.23809523809523808</v>
      </c>
      <c r="Q49" s="133">
        <v>0.21739130434782608</v>
      </c>
      <c r="R49" s="133">
        <v>0.26315789473684209</v>
      </c>
      <c r="S49" s="133">
        <v>0.2</v>
      </c>
      <c r="T49" s="133">
        <v>0.17391304347826086</v>
      </c>
      <c r="U49" s="133">
        <v>0.25</v>
      </c>
      <c r="V49" s="133">
        <v>0.2</v>
      </c>
      <c r="W49" s="133">
        <v>0.2</v>
      </c>
      <c r="X49" s="134">
        <v>0.2</v>
      </c>
      <c r="Y49" s="133">
        <v>0.2</v>
      </c>
      <c r="Z49" s="133">
        <v>0.16666666666666666</v>
      </c>
      <c r="AA49" s="133">
        <v>0.2</v>
      </c>
      <c r="AB49" s="133">
        <v>0.2</v>
      </c>
      <c r="AC49" s="133">
        <v>0.2</v>
      </c>
      <c r="AD49" s="135">
        <v>0.22727272727272727</v>
      </c>
    </row>
    <row r="50" spans="1:30" x14ac:dyDescent="0.3">
      <c r="A50" s="198"/>
      <c r="B50" s="198"/>
      <c r="C50" s="198"/>
      <c r="D50" s="126" t="s">
        <v>37</v>
      </c>
      <c r="E50" s="155">
        <v>310006</v>
      </c>
      <c r="F50" s="128" t="s">
        <v>58</v>
      </c>
      <c r="G50" s="128" t="s">
        <v>42</v>
      </c>
      <c r="H50" s="129" t="s">
        <v>42</v>
      </c>
      <c r="I50" s="131">
        <v>5</v>
      </c>
      <c r="J50" s="131">
        <v>5</v>
      </c>
      <c r="K50" s="131">
        <v>5</v>
      </c>
      <c r="L50" s="132">
        <v>0.17860542914583605</v>
      </c>
      <c r="M50" s="132">
        <v>0.39449863500904742</v>
      </c>
      <c r="N50" s="132">
        <v>0.77580052368832542</v>
      </c>
      <c r="O50" s="133">
        <v>0.125</v>
      </c>
      <c r="P50" s="133">
        <v>0.14285714285714285</v>
      </c>
      <c r="Q50" s="133">
        <v>0.17391304347826086</v>
      </c>
      <c r="R50" s="133">
        <v>0.15789473684210525</v>
      </c>
      <c r="S50" s="133">
        <v>0.2</v>
      </c>
      <c r="T50" s="133">
        <v>0.17391304347826086</v>
      </c>
      <c r="U50" s="133">
        <v>0.16666666666666666</v>
      </c>
      <c r="V50" s="133">
        <v>0.15</v>
      </c>
      <c r="W50" s="133">
        <v>0.2</v>
      </c>
      <c r="X50" s="134">
        <v>0.2</v>
      </c>
      <c r="Y50" s="133">
        <v>0.2</v>
      </c>
      <c r="Z50" s="133">
        <v>0.16666666666666666</v>
      </c>
      <c r="AA50" s="133">
        <v>0.2</v>
      </c>
      <c r="AB50" s="133">
        <v>0.2</v>
      </c>
      <c r="AC50" s="133">
        <v>0.2</v>
      </c>
      <c r="AD50" s="135">
        <v>0.18181818181818182</v>
      </c>
    </row>
    <row r="51" spans="1:30" x14ac:dyDescent="0.3">
      <c r="A51" s="198"/>
      <c r="B51" s="198"/>
      <c r="C51" s="198"/>
      <c r="D51" s="136">
        <v>70000</v>
      </c>
      <c r="E51" s="151">
        <v>113568</v>
      </c>
      <c r="F51" s="128" t="s">
        <v>59</v>
      </c>
      <c r="G51" s="128">
        <v>3</v>
      </c>
      <c r="H51" s="129">
        <v>3</v>
      </c>
      <c r="I51" s="131">
        <v>3</v>
      </c>
      <c r="J51" s="131">
        <v>3</v>
      </c>
      <c r="K51" s="131">
        <v>3</v>
      </c>
      <c r="L51" s="132">
        <v>0.20343761674343341</v>
      </c>
      <c r="M51" s="132">
        <v>0.44809980591370535</v>
      </c>
      <c r="N51" s="132">
        <v>0.88833412823223601</v>
      </c>
      <c r="O51" s="133">
        <v>0.125</v>
      </c>
      <c r="P51" s="133">
        <v>0.23809523809523808</v>
      </c>
      <c r="Q51" s="133">
        <v>0.17391304347826086</v>
      </c>
      <c r="R51" s="133">
        <v>0.26315789473684209</v>
      </c>
      <c r="S51" s="133">
        <v>0.2</v>
      </c>
      <c r="T51" s="133">
        <v>0.21739130434782608</v>
      </c>
      <c r="U51" s="133">
        <v>0.16666666666666666</v>
      </c>
      <c r="V51" s="133">
        <v>0.15</v>
      </c>
      <c r="W51" s="133">
        <v>0.2</v>
      </c>
      <c r="X51" s="134">
        <v>0.2</v>
      </c>
      <c r="Y51" s="133">
        <v>0.2</v>
      </c>
      <c r="Z51" s="133">
        <v>0.16666666666666666</v>
      </c>
      <c r="AA51" s="133">
        <v>0.2</v>
      </c>
      <c r="AB51" s="133">
        <v>0.2</v>
      </c>
      <c r="AC51" s="133">
        <v>0.2</v>
      </c>
      <c r="AD51" s="135">
        <v>0.18181818181818182</v>
      </c>
    </row>
    <row r="52" spans="1:30" ht="15" thickBot="1" x14ac:dyDescent="0.35">
      <c r="A52" s="199"/>
      <c r="B52" s="199"/>
      <c r="C52" s="199"/>
      <c r="D52" s="156"/>
      <c r="E52" s="157">
        <v>113507</v>
      </c>
      <c r="F52" s="139" t="s">
        <v>60</v>
      </c>
      <c r="G52" s="139">
        <v>4</v>
      </c>
      <c r="H52" s="140">
        <v>4</v>
      </c>
      <c r="I52" s="142">
        <v>4</v>
      </c>
      <c r="J52" s="142">
        <v>4</v>
      </c>
      <c r="K52" s="142">
        <v>4</v>
      </c>
      <c r="L52" s="143">
        <v>0.18597353596958174</v>
      </c>
      <c r="M52" s="143">
        <v>0.41159419525506752</v>
      </c>
      <c r="N52" s="143">
        <v>0.77726030789848588</v>
      </c>
      <c r="O52" s="144">
        <v>0.125</v>
      </c>
      <c r="P52" s="144">
        <v>0.14285714285714285</v>
      </c>
      <c r="Q52" s="144">
        <v>0.21739130434782608</v>
      </c>
      <c r="R52" s="144">
        <v>5.2631578947368418E-2</v>
      </c>
      <c r="S52" s="144">
        <v>0.2</v>
      </c>
      <c r="T52" s="144">
        <v>0.21739130434782608</v>
      </c>
      <c r="U52" s="144">
        <v>0.16666666666666666</v>
      </c>
      <c r="V52" s="144">
        <v>0.25</v>
      </c>
      <c r="W52" s="144">
        <v>0.2</v>
      </c>
      <c r="X52" s="145">
        <v>0.2</v>
      </c>
      <c r="Y52" s="144">
        <v>0.2</v>
      </c>
      <c r="Z52" s="144">
        <v>0.16666666666666666</v>
      </c>
      <c r="AA52" s="144">
        <v>0.2</v>
      </c>
      <c r="AB52" s="144">
        <v>0.2</v>
      </c>
      <c r="AC52" s="144">
        <v>0.2</v>
      </c>
      <c r="AD52" s="146">
        <v>0.18181818181818182</v>
      </c>
    </row>
    <row r="53" spans="1:30" x14ac:dyDescent="0.3">
      <c r="A53" s="197">
        <v>12</v>
      </c>
      <c r="B53" s="197" t="s">
        <v>54</v>
      </c>
      <c r="C53" s="197">
        <v>70</v>
      </c>
      <c r="D53" s="116" t="s">
        <v>66</v>
      </c>
      <c r="E53" s="154">
        <v>114305</v>
      </c>
      <c r="F53" s="118" t="s">
        <v>56</v>
      </c>
      <c r="G53" s="118">
        <v>1</v>
      </c>
      <c r="H53" s="119">
        <v>1</v>
      </c>
      <c r="I53" s="121">
        <v>1</v>
      </c>
      <c r="J53" s="121">
        <v>1</v>
      </c>
      <c r="K53" s="121">
        <v>1</v>
      </c>
      <c r="L53" s="122">
        <v>0.23151010969938521</v>
      </c>
      <c r="M53" s="122">
        <v>0.50503481333179123</v>
      </c>
      <c r="N53" s="122">
        <v>1</v>
      </c>
      <c r="O53" s="123">
        <v>0.3125</v>
      </c>
      <c r="P53" s="123">
        <v>0.23809523809523808</v>
      </c>
      <c r="Q53" s="123">
        <v>0.21739130434782608</v>
      </c>
      <c r="R53" s="123">
        <v>0.26315789473684209</v>
      </c>
      <c r="S53" s="123">
        <v>0.2</v>
      </c>
      <c r="T53" s="123">
        <v>0.20833333333333334</v>
      </c>
      <c r="U53" s="123">
        <v>0.25</v>
      </c>
      <c r="V53" s="123">
        <v>0.25</v>
      </c>
      <c r="W53" s="123">
        <v>0.2</v>
      </c>
      <c r="X53" s="158">
        <v>0.25</v>
      </c>
      <c r="Y53" s="123">
        <v>0.2</v>
      </c>
      <c r="Z53" s="123">
        <v>0.33333333333333331</v>
      </c>
      <c r="AA53" s="123">
        <v>0.2</v>
      </c>
      <c r="AB53" s="123">
        <v>0.2</v>
      </c>
      <c r="AC53" s="123">
        <v>0.2</v>
      </c>
      <c r="AD53" s="125">
        <v>0.22727272727272727</v>
      </c>
    </row>
    <row r="54" spans="1:30" x14ac:dyDescent="0.3">
      <c r="A54" s="198"/>
      <c r="B54" s="198"/>
      <c r="C54" s="198"/>
      <c r="D54" s="126" t="s">
        <v>37</v>
      </c>
      <c r="E54" s="155">
        <v>114202</v>
      </c>
      <c r="F54" s="128" t="s">
        <v>57</v>
      </c>
      <c r="G54" s="128">
        <v>2</v>
      </c>
      <c r="H54" s="129">
        <v>3</v>
      </c>
      <c r="I54" s="131">
        <v>3</v>
      </c>
      <c r="J54" s="131">
        <v>3</v>
      </c>
      <c r="K54" s="131">
        <v>3</v>
      </c>
      <c r="L54" s="132">
        <v>0.20910051215348929</v>
      </c>
      <c r="M54" s="132">
        <v>0.45641148277340482</v>
      </c>
      <c r="N54" s="132">
        <v>0.84702725728438932</v>
      </c>
      <c r="O54" s="133">
        <v>0.3125</v>
      </c>
      <c r="P54" s="133">
        <v>0.23809523809523808</v>
      </c>
      <c r="Q54" s="133">
        <v>0.21739130434782608</v>
      </c>
      <c r="R54" s="133">
        <v>0.26315789473684209</v>
      </c>
      <c r="S54" s="133">
        <v>0.2</v>
      </c>
      <c r="T54" s="133">
        <v>0.16666666666666666</v>
      </c>
      <c r="U54" s="133">
        <v>0.25</v>
      </c>
      <c r="V54" s="133">
        <v>0.2</v>
      </c>
      <c r="W54" s="133">
        <v>0.2</v>
      </c>
      <c r="X54" s="134">
        <v>0.2</v>
      </c>
      <c r="Y54" s="133">
        <v>0.2</v>
      </c>
      <c r="Z54" s="133">
        <v>0.16666666666666666</v>
      </c>
      <c r="AA54" s="133">
        <v>0.2</v>
      </c>
      <c r="AB54" s="133">
        <v>0.2</v>
      </c>
      <c r="AC54" s="133">
        <v>0.2</v>
      </c>
      <c r="AD54" s="135">
        <v>0.22727272727272727</v>
      </c>
    </row>
    <row r="55" spans="1:30" x14ac:dyDescent="0.3">
      <c r="A55" s="198"/>
      <c r="B55" s="198"/>
      <c r="C55" s="198"/>
      <c r="D55" s="159">
        <v>12500</v>
      </c>
      <c r="E55" s="155">
        <v>310006</v>
      </c>
      <c r="F55" s="128" t="s">
        <v>58</v>
      </c>
      <c r="G55" s="128">
        <v>3</v>
      </c>
      <c r="H55" s="129">
        <v>4</v>
      </c>
      <c r="I55" s="131">
        <v>4</v>
      </c>
      <c r="J55" s="131">
        <v>4</v>
      </c>
      <c r="K55" s="131">
        <v>4</v>
      </c>
      <c r="L55" s="132">
        <v>0.18258903036292237</v>
      </c>
      <c r="M55" s="132">
        <v>0.4001332634646616</v>
      </c>
      <c r="N55" s="132">
        <v>0.75712844351183661</v>
      </c>
      <c r="O55" s="133">
        <v>0.125</v>
      </c>
      <c r="P55" s="133">
        <v>0.14285714285714285</v>
      </c>
      <c r="Q55" s="133">
        <v>0.17391304347826086</v>
      </c>
      <c r="R55" s="133">
        <v>0.15789473684210525</v>
      </c>
      <c r="S55" s="133">
        <v>0.2</v>
      </c>
      <c r="T55" s="133">
        <v>0.20833333333333334</v>
      </c>
      <c r="U55" s="133">
        <v>0.16666666666666666</v>
      </c>
      <c r="V55" s="133">
        <v>0.15</v>
      </c>
      <c r="W55" s="133">
        <v>0.2</v>
      </c>
      <c r="X55" s="148">
        <v>0.2</v>
      </c>
      <c r="Y55" s="133">
        <v>0.2</v>
      </c>
      <c r="Z55" s="133">
        <v>0.16666666666666666</v>
      </c>
      <c r="AA55" s="133">
        <v>0.2</v>
      </c>
      <c r="AB55" s="133">
        <v>0.2</v>
      </c>
      <c r="AC55" s="133">
        <v>0.2</v>
      </c>
      <c r="AD55" s="135">
        <v>0.18181818181818182</v>
      </c>
    </row>
    <row r="56" spans="1:30" x14ac:dyDescent="0.3">
      <c r="A56" s="198"/>
      <c r="B56" s="198"/>
      <c r="C56" s="198"/>
      <c r="D56" s="220"/>
      <c r="E56" s="151">
        <v>113568</v>
      </c>
      <c r="F56" s="128" t="s">
        <v>59</v>
      </c>
      <c r="G56" s="128">
        <v>4</v>
      </c>
      <c r="H56" s="129">
        <v>2</v>
      </c>
      <c r="I56" s="131">
        <v>2</v>
      </c>
      <c r="J56" s="131">
        <v>2</v>
      </c>
      <c r="K56" s="131">
        <v>2</v>
      </c>
      <c r="L56" s="132">
        <v>0.21290347334296844</v>
      </c>
      <c r="M56" s="132">
        <v>0.46522144478661948</v>
      </c>
      <c r="N56" s="132">
        <v>0.89536661139771256</v>
      </c>
      <c r="O56" s="133">
        <v>0.125</v>
      </c>
      <c r="P56" s="133">
        <v>0.23809523809523808</v>
      </c>
      <c r="Q56" s="133">
        <v>0.17391304347826086</v>
      </c>
      <c r="R56" s="133">
        <v>0.26315789473684209</v>
      </c>
      <c r="S56" s="133">
        <v>0.2</v>
      </c>
      <c r="T56" s="133">
        <v>0.20833333333333334</v>
      </c>
      <c r="U56" s="133">
        <v>0.16666666666666666</v>
      </c>
      <c r="V56" s="133">
        <v>0.15</v>
      </c>
      <c r="W56" s="133">
        <v>0.2</v>
      </c>
      <c r="X56" s="134">
        <v>0.25</v>
      </c>
      <c r="Y56" s="133">
        <v>0.2</v>
      </c>
      <c r="Z56" s="133">
        <v>0.16666666666666666</v>
      </c>
      <c r="AA56" s="133">
        <v>0.2</v>
      </c>
      <c r="AB56" s="133">
        <v>0.2</v>
      </c>
      <c r="AC56" s="133">
        <v>0.2</v>
      </c>
      <c r="AD56" s="135">
        <v>0.18181818181818182</v>
      </c>
    </row>
    <row r="57" spans="1:30" ht="15" thickBot="1" x14ac:dyDescent="0.35">
      <c r="A57" s="199"/>
      <c r="B57" s="199"/>
      <c r="C57" s="199"/>
      <c r="D57" s="221"/>
      <c r="E57" s="157">
        <v>113507</v>
      </c>
      <c r="F57" s="139" t="s">
        <v>60</v>
      </c>
      <c r="G57" s="139">
        <v>5</v>
      </c>
      <c r="H57" s="140" t="s">
        <v>42</v>
      </c>
      <c r="I57" s="142">
        <v>5</v>
      </c>
      <c r="J57" s="142">
        <v>5</v>
      </c>
      <c r="K57" s="142">
        <v>5</v>
      </c>
      <c r="L57" s="143">
        <v>0.16389687444123294</v>
      </c>
      <c r="M57" s="143">
        <v>0.36068949005699269</v>
      </c>
      <c r="N57" s="143">
        <v>0.59312695528043502</v>
      </c>
      <c r="O57" s="144">
        <v>0.125</v>
      </c>
      <c r="P57" s="144">
        <v>0.14285714285714285</v>
      </c>
      <c r="Q57" s="144">
        <v>0.21739130434782608</v>
      </c>
      <c r="R57" s="144">
        <v>5.2631578947368418E-2</v>
      </c>
      <c r="S57" s="144">
        <v>0.2</v>
      </c>
      <c r="T57" s="144">
        <v>0.20833333333333334</v>
      </c>
      <c r="U57" s="144">
        <v>0.16666666666666666</v>
      </c>
      <c r="V57" s="144">
        <v>0.25</v>
      </c>
      <c r="W57" s="144">
        <v>0.2</v>
      </c>
      <c r="X57" s="145">
        <v>0.1</v>
      </c>
      <c r="Y57" s="144">
        <v>0.2</v>
      </c>
      <c r="Z57" s="144">
        <v>0.16666666666666666</v>
      </c>
      <c r="AA57" s="144">
        <v>0.2</v>
      </c>
      <c r="AB57" s="144">
        <v>0.2</v>
      </c>
      <c r="AC57" s="144">
        <v>0.2</v>
      </c>
      <c r="AD57" s="146">
        <v>0.18181818181818182</v>
      </c>
    </row>
    <row r="58" spans="1:30" x14ac:dyDescent="0.3">
      <c r="A58" s="197">
        <v>13</v>
      </c>
      <c r="B58" s="197" t="s">
        <v>54</v>
      </c>
      <c r="C58" s="197">
        <v>80</v>
      </c>
      <c r="D58" s="116" t="s">
        <v>67</v>
      </c>
      <c r="E58" s="154">
        <v>114305</v>
      </c>
      <c r="F58" s="118" t="s">
        <v>56</v>
      </c>
      <c r="G58" s="118">
        <v>1</v>
      </c>
      <c r="H58" s="119">
        <v>1</v>
      </c>
      <c r="I58" s="121">
        <v>1</v>
      </c>
      <c r="J58" s="121">
        <v>1</v>
      </c>
      <c r="K58" s="147">
        <v>1</v>
      </c>
      <c r="L58" s="122">
        <v>0.23735131676010446</v>
      </c>
      <c r="M58" s="122">
        <v>0.51388234829349688</v>
      </c>
      <c r="N58" s="122">
        <v>1</v>
      </c>
      <c r="O58" s="123">
        <v>0.3125</v>
      </c>
      <c r="P58" s="123">
        <v>0.23809523809523808</v>
      </c>
      <c r="Q58" s="123">
        <v>0.21739130434782608</v>
      </c>
      <c r="R58" s="123">
        <v>0.26315789473684209</v>
      </c>
      <c r="S58" s="123">
        <v>0.2</v>
      </c>
      <c r="T58" s="123">
        <v>0.20833333333333334</v>
      </c>
      <c r="U58" s="123">
        <v>0.25</v>
      </c>
      <c r="V58" s="123">
        <v>0.25</v>
      </c>
      <c r="W58" s="123">
        <v>0.2</v>
      </c>
      <c r="X58" s="158">
        <v>0.27777777777777779</v>
      </c>
      <c r="Y58" s="123">
        <v>0.2</v>
      </c>
      <c r="Z58" s="123">
        <v>0.33333333333333331</v>
      </c>
      <c r="AA58" s="123">
        <v>0.2</v>
      </c>
      <c r="AB58" s="123">
        <v>0.2</v>
      </c>
      <c r="AC58" s="123">
        <v>0.2</v>
      </c>
      <c r="AD58" s="125">
        <v>0.22727272727272727</v>
      </c>
    </row>
    <row r="59" spans="1:30" x14ac:dyDescent="0.3">
      <c r="A59" s="198"/>
      <c r="B59" s="198"/>
      <c r="C59" s="198"/>
      <c r="D59" s="126" t="s">
        <v>37</v>
      </c>
      <c r="E59" s="155">
        <v>114202</v>
      </c>
      <c r="F59" s="128" t="s">
        <v>57</v>
      </c>
      <c r="G59" s="128">
        <v>2</v>
      </c>
      <c r="H59" s="129">
        <v>3</v>
      </c>
      <c r="I59" s="131">
        <v>3</v>
      </c>
      <c r="J59" s="131">
        <v>3</v>
      </c>
      <c r="K59" s="130">
        <v>4</v>
      </c>
      <c r="L59" s="132">
        <v>0.19040864955918771</v>
      </c>
      <c r="M59" s="132">
        <v>0.41459960071076107</v>
      </c>
      <c r="N59" s="132">
        <v>0.63533199805866991</v>
      </c>
      <c r="O59" s="133">
        <v>0.3125</v>
      </c>
      <c r="P59" s="133">
        <v>0.23809523809523808</v>
      </c>
      <c r="Q59" s="133">
        <v>0.21739130434782608</v>
      </c>
      <c r="R59" s="133">
        <v>0.26315789473684209</v>
      </c>
      <c r="S59" s="133">
        <v>0.2</v>
      </c>
      <c r="T59" s="133">
        <v>0.16666666666666666</v>
      </c>
      <c r="U59" s="133">
        <v>0.25</v>
      </c>
      <c r="V59" s="133">
        <v>0.2</v>
      </c>
      <c r="W59" s="133">
        <v>0.2</v>
      </c>
      <c r="X59" s="134">
        <v>0.1111111111111111</v>
      </c>
      <c r="Y59" s="133">
        <v>0.2</v>
      </c>
      <c r="Z59" s="133">
        <v>0.16666666666666666</v>
      </c>
      <c r="AA59" s="133">
        <v>0.2</v>
      </c>
      <c r="AB59" s="133">
        <v>0.2</v>
      </c>
      <c r="AC59" s="133">
        <v>0.2</v>
      </c>
      <c r="AD59" s="135">
        <v>0.22727272727272727</v>
      </c>
    </row>
    <row r="60" spans="1:30" x14ac:dyDescent="0.3">
      <c r="A60" s="198"/>
      <c r="B60" s="198"/>
      <c r="C60" s="198"/>
      <c r="D60" s="136">
        <v>12500</v>
      </c>
      <c r="E60" s="155">
        <v>310006</v>
      </c>
      <c r="F60" s="128" t="s">
        <v>58</v>
      </c>
      <c r="G60" s="128">
        <v>3</v>
      </c>
      <c r="H60" s="129">
        <v>4</v>
      </c>
      <c r="I60" s="131">
        <v>4</v>
      </c>
      <c r="J60" s="131">
        <v>4</v>
      </c>
      <c r="K60" s="130">
        <v>3</v>
      </c>
      <c r="L60" s="132">
        <v>0.18726199601149776</v>
      </c>
      <c r="M60" s="132">
        <v>0.40721129143402612</v>
      </c>
      <c r="N60" s="132">
        <v>0.75952945060459665</v>
      </c>
      <c r="O60" s="133">
        <v>0.125</v>
      </c>
      <c r="P60" s="133">
        <v>0.14285714285714285</v>
      </c>
      <c r="Q60" s="133">
        <v>0.17391304347826086</v>
      </c>
      <c r="R60" s="133">
        <v>0.15789473684210525</v>
      </c>
      <c r="S60" s="133">
        <v>0.2</v>
      </c>
      <c r="T60" s="133">
        <v>0.20833333333333334</v>
      </c>
      <c r="U60" s="133">
        <v>0.16666666666666666</v>
      </c>
      <c r="V60" s="133">
        <v>0.15</v>
      </c>
      <c r="W60" s="133">
        <v>0.2</v>
      </c>
      <c r="X60" s="148">
        <v>0.22222222222222221</v>
      </c>
      <c r="Y60" s="133">
        <v>0.2</v>
      </c>
      <c r="Z60" s="133">
        <v>0.16666666666666666</v>
      </c>
      <c r="AA60" s="133">
        <v>0.2</v>
      </c>
      <c r="AB60" s="133">
        <v>0.2</v>
      </c>
      <c r="AC60" s="133">
        <v>0.2</v>
      </c>
      <c r="AD60" s="135">
        <v>0.18181818181818182</v>
      </c>
    </row>
    <row r="61" spans="1:30" x14ac:dyDescent="0.3">
      <c r="A61" s="198"/>
      <c r="B61" s="198"/>
      <c r="C61" s="198"/>
      <c r="D61" s="220"/>
      <c r="E61" s="151">
        <v>113568</v>
      </c>
      <c r="F61" s="128" t="s">
        <v>59</v>
      </c>
      <c r="G61" s="128">
        <v>4</v>
      </c>
      <c r="H61" s="129">
        <v>2</v>
      </c>
      <c r="I61" s="131">
        <v>2</v>
      </c>
      <c r="J61" s="131">
        <v>2</v>
      </c>
      <c r="K61" s="137">
        <v>2</v>
      </c>
      <c r="L61" s="132">
        <v>0.21874468040368769</v>
      </c>
      <c r="M61" s="132">
        <v>0.47406897974832513</v>
      </c>
      <c r="N61" s="132">
        <v>0.89871003322843868</v>
      </c>
      <c r="O61" s="133">
        <v>0.125</v>
      </c>
      <c r="P61" s="133">
        <v>0.23809523809523808</v>
      </c>
      <c r="Q61" s="133">
        <v>0.17391304347826086</v>
      </c>
      <c r="R61" s="133">
        <v>0.26315789473684209</v>
      </c>
      <c r="S61" s="133">
        <v>0.2</v>
      </c>
      <c r="T61" s="133">
        <v>0.20833333333333334</v>
      </c>
      <c r="U61" s="133">
        <v>0.16666666666666666</v>
      </c>
      <c r="V61" s="133">
        <v>0.15</v>
      </c>
      <c r="W61" s="133">
        <v>0.2</v>
      </c>
      <c r="X61" s="134">
        <v>0.27777777777777779</v>
      </c>
      <c r="Y61" s="133">
        <v>0.2</v>
      </c>
      <c r="Z61" s="133">
        <v>0.16666666666666666</v>
      </c>
      <c r="AA61" s="133">
        <v>0.2</v>
      </c>
      <c r="AB61" s="133">
        <v>0.2</v>
      </c>
      <c r="AC61" s="133">
        <v>0.2</v>
      </c>
      <c r="AD61" s="135">
        <v>0.18181818181818182</v>
      </c>
    </row>
    <row r="62" spans="1:30" ht="15" thickBot="1" x14ac:dyDescent="0.35">
      <c r="A62" s="199"/>
      <c r="B62" s="199"/>
      <c r="C62" s="199"/>
      <c r="D62" s="221"/>
      <c r="E62" s="157">
        <v>113507</v>
      </c>
      <c r="F62" s="139" t="s">
        <v>60</v>
      </c>
      <c r="G62" s="139">
        <v>5</v>
      </c>
      <c r="H62" s="140" t="s">
        <v>42</v>
      </c>
      <c r="I62" s="142">
        <v>5</v>
      </c>
      <c r="J62" s="142">
        <v>5</v>
      </c>
      <c r="K62" s="141">
        <v>5</v>
      </c>
      <c r="L62" s="143">
        <v>0.16623335726552063</v>
      </c>
      <c r="M62" s="143">
        <v>0.36422850404167495</v>
      </c>
      <c r="N62" s="143">
        <v>0.58248335391775763</v>
      </c>
      <c r="O62" s="144">
        <v>0.125</v>
      </c>
      <c r="P62" s="144">
        <v>0.14285714285714285</v>
      </c>
      <c r="Q62" s="144">
        <v>0.21739130434782608</v>
      </c>
      <c r="R62" s="144">
        <v>5.2631578947368418E-2</v>
      </c>
      <c r="S62" s="144">
        <v>0.2</v>
      </c>
      <c r="T62" s="144">
        <v>0.20833333333333334</v>
      </c>
      <c r="U62" s="144">
        <v>0.16666666666666666</v>
      </c>
      <c r="V62" s="144">
        <v>0.25</v>
      </c>
      <c r="W62" s="144">
        <v>0.2</v>
      </c>
      <c r="X62" s="160">
        <v>0.1111111111111111</v>
      </c>
      <c r="Y62" s="144">
        <v>0.2</v>
      </c>
      <c r="Z62" s="144">
        <v>0.16666666666666666</v>
      </c>
      <c r="AA62" s="144">
        <v>0.2</v>
      </c>
      <c r="AB62" s="144">
        <v>0.2</v>
      </c>
      <c r="AC62" s="144">
        <v>0.2</v>
      </c>
      <c r="AD62" s="146">
        <v>0.18181818181818182</v>
      </c>
    </row>
    <row r="63" spans="1:30" x14ac:dyDescent="0.3">
      <c r="A63" s="197">
        <v>14</v>
      </c>
      <c r="B63" s="197" t="s">
        <v>54</v>
      </c>
      <c r="C63" s="197">
        <v>90</v>
      </c>
      <c r="D63" s="116" t="s">
        <v>68</v>
      </c>
      <c r="E63" s="154">
        <v>114305</v>
      </c>
      <c r="F63" s="118" t="s">
        <v>56</v>
      </c>
      <c r="G63" s="118">
        <v>1</v>
      </c>
      <c r="H63" s="119">
        <v>1</v>
      </c>
      <c r="I63" s="121">
        <v>1</v>
      </c>
      <c r="J63" s="121">
        <v>1</v>
      </c>
      <c r="K63" s="147">
        <v>1</v>
      </c>
      <c r="L63" s="122">
        <v>0.24078732091346872</v>
      </c>
      <c r="M63" s="122">
        <v>0.52010863698955168</v>
      </c>
      <c r="N63" s="122">
        <v>1</v>
      </c>
      <c r="O63" s="123">
        <v>0.3125</v>
      </c>
      <c r="P63" s="123">
        <v>0.23809523809523808</v>
      </c>
      <c r="Q63" s="123">
        <v>0.21739130434782608</v>
      </c>
      <c r="R63" s="123">
        <v>0.26315789473684209</v>
      </c>
      <c r="S63" s="123">
        <v>0.2</v>
      </c>
      <c r="T63" s="123">
        <v>0.20833333333333334</v>
      </c>
      <c r="U63" s="123">
        <v>0.25</v>
      </c>
      <c r="V63" s="123">
        <v>0.25</v>
      </c>
      <c r="W63" s="123">
        <v>0.2</v>
      </c>
      <c r="X63" s="158">
        <v>0.29411764705882354</v>
      </c>
      <c r="Y63" s="123">
        <v>0.2</v>
      </c>
      <c r="Z63" s="123">
        <v>0.33333333333333331</v>
      </c>
      <c r="AA63" s="123">
        <v>0.2</v>
      </c>
      <c r="AB63" s="123">
        <v>0.2</v>
      </c>
      <c r="AC63" s="123">
        <v>0.2</v>
      </c>
      <c r="AD63" s="125">
        <v>0.22727272727272727</v>
      </c>
    </row>
    <row r="64" spans="1:30" x14ac:dyDescent="0.3">
      <c r="A64" s="198"/>
      <c r="B64" s="198"/>
      <c r="C64" s="198"/>
      <c r="D64" s="126" t="s">
        <v>37</v>
      </c>
      <c r="E64" s="155">
        <v>114202</v>
      </c>
      <c r="F64" s="128" t="s">
        <v>57</v>
      </c>
      <c r="G64" s="128">
        <v>2</v>
      </c>
      <c r="H64" s="129">
        <v>3</v>
      </c>
      <c r="I64" s="131">
        <v>3</v>
      </c>
      <c r="J64" s="131">
        <v>3</v>
      </c>
      <c r="K64" s="130">
        <v>4</v>
      </c>
      <c r="L64" s="132">
        <v>0.19178305122053341</v>
      </c>
      <c r="M64" s="132">
        <v>0.41709011618918296</v>
      </c>
      <c r="N64" s="132">
        <v>0.62591000535399555</v>
      </c>
      <c r="O64" s="133">
        <v>0.3125</v>
      </c>
      <c r="P64" s="133">
        <v>0.23809523809523808</v>
      </c>
      <c r="Q64" s="133">
        <v>0.21739130434782608</v>
      </c>
      <c r="R64" s="133">
        <v>0.26315789473684209</v>
      </c>
      <c r="S64" s="133">
        <v>0.2</v>
      </c>
      <c r="T64" s="133">
        <v>0.16666666666666666</v>
      </c>
      <c r="U64" s="133">
        <v>0.25</v>
      </c>
      <c r="V64" s="133">
        <v>0.2</v>
      </c>
      <c r="W64" s="133">
        <v>0.2</v>
      </c>
      <c r="X64" s="134">
        <v>0.11764705882352941</v>
      </c>
      <c r="Y64" s="133">
        <v>0.2</v>
      </c>
      <c r="Z64" s="133">
        <v>0.16666666666666666</v>
      </c>
      <c r="AA64" s="133">
        <v>0.2</v>
      </c>
      <c r="AB64" s="133">
        <v>0.2</v>
      </c>
      <c r="AC64" s="133">
        <v>0.2</v>
      </c>
      <c r="AD64" s="135">
        <v>0.22727272727272727</v>
      </c>
    </row>
    <row r="65" spans="1:30" x14ac:dyDescent="0.3">
      <c r="A65" s="198"/>
      <c r="B65" s="198"/>
      <c r="C65" s="198"/>
      <c r="D65" s="136">
        <v>12500</v>
      </c>
      <c r="E65" s="155">
        <v>310006</v>
      </c>
      <c r="F65" s="128" t="s">
        <v>58</v>
      </c>
      <c r="G65" s="128">
        <v>3</v>
      </c>
      <c r="H65" s="129">
        <v>4</v>
      </c>
      <c r="I65" s="131">
        <v>4</v>
      </c>
      <c r="J65" s="131">
        <v>4</v>
      </c>
      <c r="K65" s="130">
        <v>3</v>
      </c>
      <c r="L65" s="132">
        <v>0.17764118438207785</v>
      </c>
      <c r="M65" s="132">
        <v>0.38650210963565484</v>
      </c>
      <c r="N65" s="132">
        <v>0.66896861550735165</v>
      </c>
      <c r="O65" s="133">
        <v>0.125</v>
      </c>
      <c r="P65" s="133">
        <v>0.14285714285714285</v>
      </c>
      <c r="Q65" s="133">
        <v>0.17391304347826086</v>
      </c>
      <c r="R65" s="133">
        <v>0.15789473684210525</v>
      </c>
      <c r="S65" s="133">
        <v>0.2</v>
      </c>
      <c r="T65" s="133">
        <v>0.20833333333333334</v>
      </c>
      <c r="U65" s="133">
        <v>0.16666666666666666</v>
      </c>
      <c r="V65" s="133">
        <v>0.15</v>
      </c>
      <c r="W65" s="133">
        <v>0.2</v>
      </c>
      <c r="X65" s="134">
        <v>0.17647058823529413</v>
      </c>
      <c r="Y65" s="133">
        <v>0.2</v>
      </c>
      <c r="Z65" s="133">
        <v>0.16666666666666666</v>
      </c>
      <c r="AA65" s="133">
        <v>0.2</v>
      </c>
      <c r="AB65" s="133">
        <v>0.2</v>
      </c>
      <c r="AC65" s="133">
        <v>0.2</v>
      </c>
      <c r="AD65" s="135">
        <v>0.18181818181818182</v>
      </c>
    </row>
    <row r="66" spans="1:30" x14ac:dyDescent="0.3">
      <c r="A66" s="198"/>
      <c r="B66" s="198"/>
      <c r="C66" s="198"/>
      <c r="D66" s="220"/>
      <c r="E66" s="151">
        <v>113568</v>
      </c>
      <c r="F66" s="128" t="s">
        <v>59</v>
      </c>
      <c r="G66" s="128">
        <v>4</v>
      </c>
      <c r="H66" s="129">
        <v>2</v>
      </c>
      <c r="I66" s="131">
        <v>2</v>
      </c>
      <c r="J66" s="131">
        <v>2</v>
      </c>
      <c r="K66" s="137">
        <v>2</v>
      </c>
      <c r="L66" s="132">
        <v>0.22218068455705192</v>
      </c>
      <c r="M66" s="132">
        <v>0.48029526844437986</v>
      </c>
      <c r="N66" s="132">
        <v>0.90100674703006889</v>
      </c>
      <c r="O66" s="133">
        <v>0.125</v>
      </c>
      <c r="P66" s="133">
        <v>0.23809523809523808</v>
      </c>
      <c r="Q66" s="133">
        <v>0.17391304347826086</v>
      </c>
      <c r="R66" s="133">
        <v>0.26315789473684209</v>
      </c>
      <c r="S66" s="133">
        <v>0.2</v>
      </c>
      <c r="T66" s="133">
        <v>0.20833333333333334</v>
      </c>
      <c r="U66" s="133">
        <v>0.16666666666666666</v>
      </c>
      <c r="V66" s="133">
        <v>0.15</v>
      </c>
      <c r="W66" s="133">
        <v>0.2</v>
      </c>
      <c r="X66" s="134">
        <v>0.29411764705882354</v>
      </c>
      <c r="Y66" s="133">
        <v>0.2</v>
      </c>
      <c r="Z66" s="133">
        <v>0.16666666666666666</v>
      </c>
      <c r="AA66" s="133">
        <v>0.2</v>
      </c>
      <c r="AB66" s="133">
        <v>0.2</v>
      </c>
      <c r="AC66" s="133">
        <v>0.2</v>
      </c>
      <c r="AD66" s="135">
        <v>0.18181818181818182</v>
      </c>
    </row>
    <row r="67" spans="1:30" ht="15" thickBot="1" x14ac:dyDescent="0.35">
      <c r="A67" s="199"/>
      <c r="B67" s="199"/>
      <c r="C67" s="199"/>
      <c r="D67" s="221"/>
      <c r="E67" s="157">
        <v>113507</v>
      </c>
      <c r="F67" s="139" t="s">
        <v>60</v>
      </c>
      <c r="G67" s="139">
        <v>5</v>
      </c>
      <c r="H67" s="140" t="s">
        <v>42</v>
      </c>
      <c r="I67" s="142">
        <v>5</v>
      </c>
      <c r="J67" s="142">
        <v>5</v>
      </c>
      <c r="K67" s="141">
        <v>5</v>
      </c>
      <c r="L67" s="143">
        <v>0.16760775892686633</v>
      </c>
      <c r="M67" s="143">
        <v>0.36671901952009689</v>
      </c>
      <c r="N67" s="143">
        <v>0.57534071939728437</v>
      </c>
      <c r="O67" s="144">
        <v>0.125</v>
      </c>
      <c r="P67" s="144">
        <v>0.14285714285714285</v>
      </c>
      <c r="Q67" s="144">
        <v>0.21739130434782608</v>
      </c>
      <c r="R67" s="144">
        <v>5.2631578947368418E-2</v>
      </c>
      <c r="S67" s="144">
        <v>0.2</v>
      </c>
      <c r="T67" s="144">
        <v>0.20833333333333334</v>
      </c>
      <c r="U67" s="144">
        <v>0.16666666666666666</v>
      </c>
      <c r="V67" s="144">
        <v>0.25</v>
      </c>
      <c r="W67" s="144">
        <v>0.2</v>
      </c>
      <c r="X67" s="145">
        <v>0.11764705882352941</v>
      </c>
      <c r="Y67" s="144">
        <v>0.2</v>
      </c>
      <c r="Z67" s="144">
        <v>0.16666666666666666</v>
      </c>
      <c r="AA67" s="144">
        <v>0.2</v>
      </c>
      <c r="AB67" s="144">
        <v>0.2</v>
      </c>
      <c r="AC67" s="144">
        <v>0.2</v>
      </c>
      <c r="AD67" s="146">
        <v>0.18181818181818182</v>
      </c>
    </row>
    <row r="68" spans="1:30" x14ac:dyDescent="0.3">
      <c r="A68" s="197">
        <v>15</v>
      </c>
      <c r="B68" s="197" t="s">
        <v>54</v>
      </c>
      <c r="C68" s="197">
        <v>100</v>
      </c>
      <c r="D68" s="116" t="s">
        <v>69</v>
      </c>
      <c r="E68" s="154">
        <v>114305</v>
      </c>
      <c r="F68" s="118" t="s">
        <v>56</v>
      </c>
      <c r="G68" s="118">
        <v>1</v>
      </c>
      <c r="H68" s="119">
        <v>1</v>
      </c>
      <c r="I68" s="121">
        <v>1</v>
      </c>
      <c r="J68" s="121">
        <v>1</v>
      </c>
      <c r="K68" s="147">
        <v>1</v>
      </c>
      <c r="L68" s="122">
        <v>0.24078732091346872</v>
      </c>
      <c r="M68" s="122">
        <v>0.52010863698955168</v>
      </c>
      <c r="N68" s="122">
        <v>1</v>
      </c>
      <c r="O68" s="123">
        <v>0.3125</v>
      </c>
      <c r="P68" s="123">
        <v>0.23809523809523808</v>
      </c>
      <c r="Q68" s="123">
        <v>0.21739130434782608</v>
      </c>
      <c r="R68" s="123">
        <v>0.26315789473684209</v>
      </c>
      <c r="S68" s="123">
        <v>0.2</v>
      </c>
      <c r="T68" s="123">
        <v>0.20833333333333334</v>
      </c>
      <c r="U68" s="123">
        <v>0.25</v>
      </c>
      <c r="V68" s="123">
        <v>0.25</v>
      </c>
      <c r="W68" s="123">
        <v>0.2</v>
      </c>
      <c r="X68" s="158">
        <v>0.29411764705882354</v>
      </c>
      <c r="Y68" s="123">
        <v>0.2</v>
      </c>
      <c r="Z68" s="123">
        <v>0.33333333333333331</v>
      </c>
      <c r="AA68" s="123">
        <v>0.2</v>
      </c>
      <c r="AB68" s="123">
        <v>0.2</v>
      </c>
      <c r="AC68" s="123">
        <v>0.2</v>
      </c>
      <c r="AD68" s="125">
        <v>0.22727272727272727</v>
      </c>
    </row>
    <row r="69" spans="1:30" x14ac:dyDescent="0.3">
      <c r="A69" s="198"/>
      <c r="B69" s="198"/>
      <c r="C69" s="198"/>
      <c r="D69" s="126" t="s">
        <v>37</v>
      </c>
      <c r="E69" s="155">
        <v>114202</v>
      </c>
      <c r="F69" s="128" t="s">
        <v>57</v>
      </c>
      <c r="G69" s="128">
        <v>2</v>
      </c>
      <c r="H69" s="129">
        <v>3</v>
      </c>
      <c r="I69" s="131">
        <v>3</v>
      </c>
      <c r="J69" s="131">
        <v>3</v>
      </c>
      <c r="K69" s="130">
        <v>4</v>
      </c>
      <c r="L69" s="132">
        <v>0.19178305122053341</v>
      </c>
      <c r="M69" s="132">
        <v>0.41709011618918296</v>
      </c>
      <c r="N69" s="132">
        <v>0.62591000535399555</v>
      </c>
      <c r="O69" s="133">
        <v>0.3125</v>
      </c>
      <c r="P69" s="133">
        <v>0.23809523809523808</v>
      </c>
      <c r="Q69" s="133">
        <v>0.21739130434782608</v>
      </c>
      <c r="R69" s="133">
        <v>0.26315789473684209</v>
      </c>
      <c r="S69" s="133">
        <v>0.2</v>
      </c>
      <c r="T69" s="133">
        <v>0.16666666666666666</v>
      </c>
      <c r="U69" s="133">
        <v>0.25</v>
      </c>
      <c r="V69" s="133">
        <v>0.2</v>
      </c>
      <c r="W69" s="133">
        <v>0.2</v>
      </c>
      <c r="X69" s="134">
        <v>0.11764705882352941</v>
      </c>
      <c r="Y69" s="133">
        <v>0.2</v>
      </c>
      <c r="Z69" s="133">
        <v>0.16666666666666666</v>
      </c>
      <c r="AA69" s="133">
        <v>0.2</v>
      </c>
      <c r="AB69" s="133">
        <v>0.2</v>
      </c>
      <c r="AC69" s="133">
        <v>0.2</v>
      </c>
      <c r="AD69" s="135">
        <v>0.22727272727272727</v>
      </c>
    </row>
    <row r="70" spans="1:30" x14ac:dyDescent="0.3">
      <c r="A70" s="198"/>
      <c r="B70" s="198"/>
      <c r="C70" s="198"/>
      <c r="D70" s="136">
        <v>13500</v>
      </c>
      <c r="E70" s="155">
        <v>310006</v>
      </c>
      <c r="F70" s="128" t="s">
        <v>58</v>
      </c>
      <c r="G70" s="128">
        <v>3</v>
      </c>
      <c r="H70" s="129">
        <v>4</v>
      </c>
      <c r="I70" s="131">
        <v>4</v>
      </c>
      <c r="J70" s="131">
        <v>4</v>
      </c>
      <c r="K70" s="130">
        <v>3</v>
      </c>
      <c r="L70" s="132">
        <v>0.17764118438207785</v>
      </c>
      <c r="M70" s="132">
        <v>0.38650210963565484</v>
      </c>
      <c r="N70" s="132">
        <v>0.66896861550735165</v>
      </c>
      <c r="O70" s="133">
        <v>0.125</v>
      </c>
      <c r="P70" s="133">
        <v>0.14285714285714285</v>
      </c>
      <c r="Q70" s="133">
        <v>0.17391304347826086</v>
      </c>
      <c r="R70" s="133">
        <v>0.15789473684210525</v>
      </c>
      <c r="S70" s="133">
        <v>0.2</v>
      </c>
      <c r="T70" s="133">
        <v>0.20833333333333334</v>
      </c>
      <c r="U70" s="133">
        <v>0.16666666666666666</v>
      </c>
      <c r="V70" s="133">
        <v>0.15</v>
      </c>
      <c r="W70" s="133">
        <v>0.2</v>
      </c>
      <c r="X70" s="134">
        <v>0.17647058823529413</v>
      </c>
      <c r="Y70" s="133">
        <v>0.2</v>
      </c>
      <c r="Z70" s="133">
        <v>0.16666666666666666</v>
      </c>
      <c r="AA70" s="133">
        <v>0.2</v>
      </c>
      <c r="AB70" s="133">
        <v>0.2</v>
      </c>
      <c r="AC70" s="133">
        <v>0.2</v>
      </c>
      <c r="AD70" s="135">
        <v>0.18181818181818182</v>
      </c>
    </row>
    <row r="71" spans="1:30" x14ac:dyDescent="0.3">
      <c r="A71" s="198"/>
      <c r="B71" s="198"/>
      <c r="C71" s="198"/>
      <c r="D71" s="220"/>
      <c r="E71" s="151">
        <v>113568</v>
      </c>
      <c r="F71" s="128" t="s">
        <v>59</v>
      </c>
      <c r="G71" s="128">
        <v>4</v>
      </c>
      <c r="H71" s="129">
        <v>2</v>
      </c>
      <c r="I71" s="131">
        <v>2</v>
      </c>
      <c r="J71" s="131">
        <v>2</v>
      </c>
      <c r="K71" s="137">
        <v>2</v>
      </c>
      <c r="L71" s="132">
        <v>0.22218068455705192</v>
      </c>
      <c r="M71" s="132">
        <v>0.48029526844437986</v>
      </c>
      <c r="N71" s="132">
        <v>0.90100674703006889</v>
      </c>
      <c r="O71" s="133">
        <v>0.125</v>
      </c>
      <c r="P71" s="133">
        <v>0.23809523809523808</v>
      </c>
      <c r="Q71" s="133">
        <v>0.17391304347826086</v>
      </c>
      <c r="R71" s="133">
        <v>0.26315789473684209</v>
      </c>
      <c r="S71" s="133">
        <v>0.2</v>
      </c>
      <c r="T71" s="133">
        <v>0.20833333333333334</v>
      </c>
      <c r="U71" s="133">
        <v>0.16666666666666666</v>
      </c>
      <c r="V71" s="133">
        <v>0.15</v>
      </c>
      <c r="W71" s="133">
        <v>0.2</v>
      </c>
      <c r="X71" s="134">
        <v>0.29411764705882354</v>
      </c>
      <c r="Y71" s="133">
        <v>0.2</v>
      </c>
      <c r="Z71" s="133">
        <v>0.16666666666666666</v>
      </c>
      <c r="AA71" s="133">
        <v>0.2</v>
      </c>
      <c r="AB71" s="133">
        <v>0.2</v>
      </c>
      <c r="AC71" s="133">
        <v>0.2</v>
      </c>
      <c r="AD71" s="135">
        <v>0.18181818181818182</v>
      </c>
    </row>
    <row r="72" spans="1:30" ht="15" thickBot="1" x14ac:dyDescent="0.35">
      <c r="A72" s="199"/>
      <c r="B72" s="199"/>
      <c r="C72" s="199"/>
      <c r="D72" s="221"/>
      <c r="E72" s="157">
        <v>113507</v>
      </c>
      <c r="F72" s="139" t="s">
        <v>60</v>
      </c>
      <c r="G72" s="139">
        <v>5</v>
      </c>
      <c r="H72" s="140" t="s">
        <v>42</v>
      </c>
      <c r="I72" s="142">
        <v>5</v>
      </c>
      <c r="J72" s="142">
        <v>5</v>
      </c>
      <c r="K72" s="141">
        <v>5</v>
      </c>
      <c r="L72" s="143">
        <v>0.16760775892686633</v>
      </c>
      <c r="M72" s="143">
        <v>0.36671901952009689</v>
      </c>
      <c r="N72" s="143">
        <v>0.57534071939728437</v>
      </c>
      <c r="O72" s="144">
        <v>0.125</v>
      </c>
      <c r="P72" s="144">
        <v>0.14285714285714285</v>
      </c>
      <c r="Q72" s="144">
        <v>0.21739130434782608</v>
      </c>
      <c r="R72" s="144">
        <v>5.2631578947368418E-2</v>
      </c>
      <c r="S72" s="144">
        <v>0.2</v>
      </c>
      <c r="T72" s="144">
        <v>0.20833333333333334</v>
      </c>
      <c r="U72" s="144">
        <v>0.16666666666666666</v>
      </c>
      <c r="V72" s="144">
        <v>0.25</v>
      </c>
      <c r="W72" s="144">
        <v>0.2</v>
      </c>
      <c r="X72" s="145">
        <v>0.11764705882352941</v>
      </c>
      <c r="Y72" s="144">
        <v>0.2</v>
      </c>
      <c r="Z72" s="144">
        <v>0.16666666666666666</v>
      </c>
      <c r="AA72" s="144">
        <v>0.2</v>
      </c>
      <c r="AB72" s="144">
        <v>0.2</v>
      </c>
      <c r="AC72" s="144">
        <v>0.2</v>
      </c>
      <c r="AD72" s="146">
        <v>0.18181818181818182</v>
      </c>
    </row>
    <row r="73" spans="1:30" x14ac:dyDescent="0.3">
      <c r="A73" s="197">
        <v>16</v>
      </c>
      <c r="B73" s="197" t="s">
        <v>54</v>
      </c>
      <c r="C73" s="197">
        <v>110</v>
      </c>
      <c r="D73" s="116" t="s">
        <v>70</v>
      </c>
      <c r="E73" s="154">
        <v>114305</v>
      </c>
      <c r="F73" s="118" t="s">
        <v>56</v>
      </c>
      <c r="G73" s="118">
        <v>1</v>
      </c>
      <c r="H73" s="119">
        <v>1</v>
      </c>
      <c r="I73" s="121">
        <v>1</v>
      </c>
      <c r="J73" s="121">
        <v>1</v>
      </c>
      <c r="K73" s="147">
        <v>1</v>
      </c>
      <c r="L73" s="122">
        <v>0.23427699725446274</v>
      </c>
      <c r="M73" s="122">
        <v>0.50995125824821619</v>
      </c>
      <c r="N73" s="122">
        <v>1</v>
      </c>
      <c r="O73" s="123">
        <v>0.3125</v>
      </c>
      <c r="P73" s="123">
        <v>0.23809523809523808</v>
      </c>
      <c r="Q73" s="123">
        <v>0.21739130434782608</v>
      </c>
      <c r="R73" s="123">
        <v>0.26315789473684209</v>
      </c>
      <c r="S73" s="123">
        <v>0.2</v>
      </c>
      <c r="T73" s="123">
        <v>0.20833333333333334</v>
      </c>
      <c r="U73" s="123">
        <v>0.25</v>
      </c>
      <c r="V73" s="123">
        <v>0.25</v>
      </c>
      <c r="W73" s="123">
        <v>0.2</v>
      </c>
      <c r="X73" s="158">
        <v>0.26315789473684209</v>
      </c>
      <c r="Y73" s="123">
        <v>0.2</v>
      </c>
      <c r="Z73" s="123">
        <v>0.33333333333333331</v>
      </c>
      <c r="AA73" s="123">
        <v>0.2</v>
      </c>
      <c r="AB73" s="123">
        <v>0.2</v>
      </c>
      <c r="AC73" s="123">
        <v>0.2</v>
      </c>
      <c r="AD73" s="125">
        <v>0.22727272727272727</v>
      </c>
    </row>
    <row r="74" spans="1:30" x14ac:dyDescent="0.3">
      <c r="A74" s="198"/>
      <c r="B74" s="198"/>
      <c r="C74" s="198"/>
      <c r="D74" s="126" t="s">
        <v>37</v>
      </c>
      <c r="E74" s="155">
        <v>114202</v>
      </c>
      <c r="F74" s="128" t="s">
        <v>57</v>
      </c>
      <c r="G74" s="128">
        <v>2</v>
      </c>
      <c r="H74" s="129">
        <v>3</v>
      </c>
      <c r="I74" s="131">
        <v>3</v>
      </c>
      <c r="J74" s="131">
        <v>3</v>
      </c>
      <c r="K74" s="130">
        <v>4</v>
      </c>
      <c r="L74" s="132">
        <v>0.18917892175693102</v>
      </c>
      <c r="M74" s="132">
        <v>0.41302716469264877</v>
      </c>
      <c r="N74" s="132">
        <v>0.6415267709162259</v>
      </c>
      <c r="O74" s="133">
        <v>0.3125</v>
      </c>
      <c r="P74" s="133">
        <v>0.23809523809523808</v>
      </c>
      <c r="Q74" s="133">
        <v>0.21739130434782608</v>
      </c>
      <c r="R74" s="133">
        <v>0.26315789473684209</v>
      </c>
      <c r="S74" s="133">
        <v>0.2</v>
      </c>
      <c r="T74" s="133">
        <v>0.16666666666666666</v>
      </c>
      <c r="U74" s="133">
        <v>0.25</v>
      </c>
      <c r="V74" s="133">
        <v>0.2</v>
      </c>
      <c r="W74" s="133">
        <v>0.2</v>
      </c>
      <c r="X74" s="134">
        <v>0.10526315789473684</v>
      </c>
      <c r="Y74" s="133">
        <v>0.2</v>
      </c>
      <c r="Z74" s="133">
        <v>0.16666666666666666</v>
      </c>
      <c r="AA74" s="133">
        <v>0.2</v>
      </c>
      <c r="AB74" s="133">
        <v>0.2</v>
      </c>
      <c r="AC74" s="133">
        <v>0.2</v>
      </c>
      <c r="AD74" s="135">
        <v>0.22727272727272727</v>
      </c>
    </row>
    <row r="75" spans="1:30" x14ac:dyDescent="0.3">
      <c r="A75" s="198"/>
      <c r="B75" s="198"/>
      <c r="C75" s="198"/>
      <c r="D75" s="136">
        <v>14000</v>
      </c>
      <c r="E75" s="155">
        <v>310006</v>
      </c>
      <c r="F75" s="128" t="s">
        <v>58</v>
      </c>
      <c r="G75" s="128">
        <v>3</v>
      </c>
      <c r="H75" s="129">
        <v>4</v>
      </c>
      <c r="I75" s="131">
        <v>4</v>
      </c>
      <c r="J75" s="131">
        <v>4</v>
      </c>
      <c r="K75" s="130">
        <v>3</v>
      </c>
      <c r="L75" s="132">
        <v>0.18480254040698441</v>
      </c>
      <c r="M75" s="132">
        <v>0.40406641939780147</v>
      </c>
      <c r="N75" s="132">
        <v>0.75847504848213609</v>
      </c>
      <c r="O75" s="133">
        <v>0.125</v>
      </c>
      <c r="P75" s="133">
        <v>0.14285714285714285</v>
      </c>
      <c r="Q75" s="133">
        <v>0.17391304347826086</v>
      </c>
      <c r="R75" s="133">
        <v>0.15789473684210525</v>
      </c>
      <c r="S75" s="133">
        <v>0.2</v>
      </c>
      <c r="T75" s="133">
        <v>0.20833333333333334</v>
      </c>
      <c r="U75" s="133">
        <v>0.16666666666666666</v>
      </c>
      <c r="V75" s="133">
        <v>0.15</v>
      </c>
      <c r="W75" s="133">
        <v>0.2</v>
      </c>
      <c r="X75" s="134">
        <v>0.21052631578947367</v>
      </c>
      <c r="Y75" s="133">
        <v>0.2</v>
      </c>
      <c r="Z75" s="133">
        <v>0.16666666666666666</v>
      </c>
      <c r="AA75" s="133">
        <v>0.2</v>
      </c>
      <c r="AB75" s="133">
        <v>0.2</v>
      </c>
      <c r="AC75" s="133">
        <v>0.2</v>
      </c>
      <c r="AD75" s="135">
        <v>0.18181818181818182</v>
      </c>
    </row>
    <row r="76" spans="1:30" x14ac:dyDescent="0.3">
      <c r="A76" s="198"/>
      <c r="B76" s="198"/>
      <c r="C76" s="198"/>
      <c r="D76" s="220"/>
      <c r="E76" s="151">
        <v>113568</v>
      </c>
      <c r="F76" s="128" t="s">
        <v>59</v>
      </c>
      <c r="G76" s="128">
        <v>4</v>
      </c>
      <c r="H76" s="129">
        <v>2</v>
      </c>
      <c r="I76" s="131">
        <v>2</v>
      </c>
      <c r="J76" s="131">
        <v>2</v>
      </c>
      <c r="K76" s="137">
        <v>2</v>
      </c>
      <c r="L76" s="132">
        <v>0.21567036089804598</v>
      </c>
      <c r="M76" s="132">
        <v>0.47013788970304438</v>
      </c>
      <c r="N76" s="132">
        <v>0.89723529069121033</v>
      </c>
      <c r="O76" s="133">
        <v>0.125</v>
      </c>
      <c r="P76" s="133">
        <v>0.23809523809523808</v>
      </c>
      <c r="Q76" s="133">
        <v>0.17391304347826086</v>
      </c>
      <c r="R76" s="133">
        <v>0.26315789473684209</v>
      </c>
      <c r="S76" s="133">
        <v>0.2</v>
      </c>
      <c r="T76" s="133">
        <v>0.20833333333333334</v>
      </c>
      <c r="U76" s="133">
        <v>0.16666666666666666</v>
      </c>
      <c r="V76" s="133">
        <v>0.15</v>
      </c>
      <c r="W76" s="133">
        <v>0.2</v>
      </c>
      <c r="X76" s="134">
        <v>0.26315789473684209</v>
      </c>
      <c r="Y76" s="133">
        <v>0.2</v>
      </c>
      <c r="Z76" s="133">
        <v>0.16666666666666666</v>
      </c>
      <c r="AA76" s="133">
        <v>0.2</v>
      </c>
      <c r="AB76" s="133">
        <v>0.2</v>
      </c>
      <c r="AC76" s="133">
        <v>0.2</v>
      </c>
      <c r="AD76" s="135">
        <v>0.18181818181818182</v>
      </c>
    </row>
    <row r="77" spans="1:30" ht="15" thickBot="1" x14ac:dyDescent="0.35">
      <c r="A77" s="199"/>
      <c r="B77" s="199"/>
      <c r="C77" s="199"/>
      <c r="D77" s="221"/>
      <c r="E77" s="157">
        <v>113507</v>
      </c>
      <c r="F77" s="139" t="s">
        <v>60</v>
      </c>
      <c r="G77" s="139">
        <v>5</v>
      </c>
      <c r="H77" s="140" t="s">
        <v>42</v>
      </c>
      <c r="I77" s="142">
        <v>5</v>
      </c>
      <c r="J77" s="142">
        <v>5</v>
      </c>
      <c r="K77" s="141">
        <v>5</v>
      </c>
      <c r="L77" s="143">
        <v>0.17607117968357408</v>
      </c>
      <c r="M77" s="143">
        <v>0.38631480503051063</v>
      </c>
      <c r="N77" s="143">
        <v>0.67159761285124842</v>
      </c>
      <c r="O77" s="144">
        <v>0.125</v>
      </c>
      <c r="P77" s="144">
        <v>0.14285714285714285</v>
      </c>
      <c r="Q77" s="144">
        <v>0.21739130434782608</v>
      </c>
      <c r="R77" s="144">
        <v>5.2631578947368418E-2</v>
      </c>
      <c r="S77" s="144">
        <v>0.2</v>
      </c>
      <c r="T77" s="144">
        <v>0.20833333333333334</v>
      </c>
      <c r="U77" s="144">
        <v>0.16666666666666666</v>
      </c>
      <c r="V77" s="144">
        <v>0.25</v>
      </c>
      <c r="W77" s="144">
        <v>0.2</v>
      </c>
      <c r="X77" s="145">
        <v>0.15789473684210525</v>
      </c>
      <c r="Y77" s="144">
        <v>0.2</v>
      </c>
      <c r="Z77" s="144">
        <v>0.16666666666666666</v>
      </c>
      <c r="AA77" s="144">
        <v>0.2</v>
      </c>
      <c r="AB77" s="144">
        <v>0.2</v>
      </c>
      <c r="AC77" s="144">
        <v>0.2</v>
      </c>
      <c r="AD77" s="146">
        <v>0.18181818181818182</v>
      </c>
    </row>
    <row r="78" spans="1:30" x14ac:dyDescent="0.3">
      <c r="A78" s="197">
        <v>17</v>
      </c>
      <c r="B78" s="197" t="s">
        <v>54</v>
      </c>
      <c r="C78" s="197">
        <v>120</v>
      </c>
      <c r="D78" s="218" t="s">
        <v>71</v>
      </c>
      <c r="E78" s="154">
        <v>114305</v>
      </c>
      <c r="F78" s="118" t="s">
        <v>56</v>
      </c>
      <c r="G78" s="118">
        <v>1</v>
      </c>
      <c r="H78" s="119">
        <v>1</v>
      </c>
      <c r="I78" s="121">
        <v>1</v>
      </c>
      <c r="J78" s="121">
        <v>1</v>
      </c>
      <c r="K78" s="147">
        <v>1</v>
      </c>
      <c r="L78" s="122">
        <v>0.23735131676010446</v>
      </c>
      <c r="M78" s="122">
        <v>0.51226340562070938</v>
      </c>
      <c r="N78" s="122">
        <v>1</v>
      </c>
      <c r="O78" s="123">
        <v>0.3125</v>
      </c>
      <c r="P78" s="123">
        <v>0.23809523809523808</v>
      </c>
      <c r="Q78" s="123">
        <v>0.21739130434782608</v>
      </c>
      <c r="R78" s="123">
        <v>0.26315789473684209</v>
      </c>
      <c r="S78" s="123">
        <v>0.2</v>
      </c>
      <c r="T78" s="123">
        <v>0.20833333333333334</v>
      </c>
      <c r="U78" s="123">
        <v>0.25</v>
      </c>
      <c r="V78" s="123">
        <v>0.25</v>
      </c>
      <c r="W78" s="123">
        <v>0.2</v>
      </c>
      <c r="X78" s="158">
        <v>0.27777777777777779</v>
      </c>
      <c r="Y78" s="123">
        <v>0.2</v>
      </c>
      <c r="Z78" s="123">
        <v>0.33333333333333331</v>
      </c>
      <c r="AA78" s="123">
        <v>0.2</v>
      </c>
      <c r="AB78" s="123">
        <v>0.2</v>
      </c>
      <c r="AC78" s="123">
        <v>0.2</v>
      </c>
      <c r="AD78" s="125">
        <v>0.22727272727272727</v>
      </c>
    </row>
    <row r="79" spans="1:30" x14ac:dyDescent="0.3">
      <c r="A79" s="198"/>
      <c r="B79" s="198"/>
      <c r="C79" s="198"/>
      <c r="D79" s="219"/>
      <c r="E79" s="155">
        <v>114202</v>
      </c>
      <c r="F79" s="128" t="s">
        <v>57</v>
      </c>
      <c r="G79" s="128">
        <v>2</v>
      </c>
      <c r="H79" s="129">
        <v>3</v>
      </c>
      <c r="I79" s="131">
        <v>3</v>
      </c>
      <c r="J79" s="131">
        <v>3</v>
      </c>
      <c r="K79" s="130">
        <v>4</v>
      </c>
      <c r="L79" s="132">
        <v>0.20209106368062618</v>
      </c>
      <c r="M79" s="132">
        <v>0.43807319012309265</v>
      </c>
      <c r="N79" s="132">
        <v>0.7359261954727484</v>
      </c>
      <c r="O79" s="133">
        <v>0.3125</v>
      </c>
      <c r="P79" s="133">
        <v>0.23809523809523808</v>
      </c>
      <c r="Q79" s="133">
        <v>0.21739130434782608</v>
      </c>
      <c r="R79" s="133">
        <v>0.26315789473684209</v>
      </c>
      <c r="S79" s="133">
        <v>0.2</v>
      </c>
      <c r="T79" s="133">
        <v>0.16666666666666666</v>
      </c>
      <c r="U79" s="133">
        <v>0.25</v>
      </c>
      <c r="V79" s="133">
        <v>0.2</v>
      </c>
      <c r="W79" s="133">
        <v>0.2</v>
      </c>
      <c r="X79" s="134">
        <v>0.16666666666666666</v>
      </c>
      <c r="Y79" s="133">
        <v>0.2</v>
      </c>
      <c r="Z79" s="133">
        <v>0.16666666666666666</v>
      </c>
      <c r="AA79" s="133">
        <v>0.2</v>
      </c>
      <c r="AB79" s="133">
        <v>0.2</v>
      </c>
      <c r="AC79" s="133">
        <v>0.2</v>
      </c>
      <c r="AD79" s="135">
        <v>0.22727272727272727</v>
      </c>
    </row>
    <row r="80" spans="1:30" x14ac:dyDescent="0.3">
      <c r="A80" s="198"/>
      <c r="B80" s="198"/>
      <c r="C80" s="198"/>
      <c r="D80" s="126" t="s">
        <v>37</v>
      </c>
      <c r="E80" s="155">
        <v>310006</v>
      </c>
      <c r="F80" s="128" t="s">
        <v>58</v>
      </c>
      <c r="G80" s="128">
        <v>3</v>
      </c>
      <c r="H80" s="129">
        <v>4</v>
      </c>
      <c r="I80" s="131">
        <v>4</v>
      </c>
      <c r="J80" s="131">
        <v>4</v>
      </c>
      <c r="K80" s="130">
        <v>3</v>
      </c>
      <c r="L80" s="132">
        <v>0.18726199601149776</v>
      </c>
      <c r="M80" s="132">
        <v>0.40591613729579601</v>
      </c>
      <c r="N80" s="132">
        <v>0.75909770141925481</v>
      </c>
      <c r="O80" s="133">
        <v>0.125</v>
      </c>
      <c r="P80" s="133">
        <v>0.14285714285714285</v>
      </c>
      <c r="Q80" s="133">
        <v>0.17391304347826086</v>
      </c>
      <c r="R80" s="133">
        <v>0.15789473684210525</v>
      </c>
      <c r="S80" s="133">
        <v>0.2</v>
      </c>
      <c r="T80" s="133">
        <v>0.20833333333333334</v>
      </c>
      <c r="U80" s="133">
        <v>0.16666666666666666</v>
      </c>
      <c r="V80" s="133">
        <v>0.15</v>
      </c>
      <c r="W80" s="133">
        <v>0.2</v>
      </c>
      <c r="X80" s="148">
        <v>0.22222222222222221</v>
      </c>
      <c r="Y80" s="133">
        <v>0.2</v>
      </c>
      <c r="Z80" s="133">
        <v>0.16666666666666666</v>
      </c>
      <c r="AA80" s="133">
        <v>0.2</v>
      </c>
      <c r="AB80" s="133">
        <v>0.2</v>
      </c>
      <c r="AC80" s="133">
        <v>0.2</v>
      </c>
      <c r="AD80" s="135">
        <v>0.18181818181818182</v>
      </c>
    </row>
    <row r="81" spans="1:30" x14ac:dyDescent="0.3">
      <c r="A81" s="198"/>
      <c r="B81" s="198"/>
      <c r="C81" s="198"/>
      <c r="D81" s="136">
        <v>14750</v>
      </c>
      <c r="E81" s="151">
        <v>113568</v>
      </c>
      <c r="F81" s="128" t="s">
        <v>59</v>
      </c>
      <c r="G81" s="128">
        <v>4</v>
      </c>
      <c r="H81" s="129">
        <v>2</v>
      </c>
      <c r="I81" s="131">
        <v>2</v>
      </c>
      <c r="J81" s="131">
        <v>2</v>
      </c>
      <c r="K81" s="137">
        <v>2</v>
      </c>
      <c r="L81" s="132">
        <v>0.21874468040368769</v>
      </c>
      <c r="M81" s="132">
        <v>0.47245003707553757</v>
      </c>
      <c r="N81" s="132">
        <v>0.89810489441731445</v>
      </c>
      <c r="O81" s="133">
        <v>0.125</v>
      </c>
      <c r="P81" s="133">
        <v>0.23809523809523808</v>
      </c>
      <c r="Q81" s="133">
        <v>0.17391304347826086</v>
      </c>
      <c r="R81" s="133">
        <v>0.26315789473684209</v>
      </c>
      <c r="S81" s="133">
        <v>0.2</v>
      </c>
      <c r="T81" s="133">
        <v>0.20833333333333334</v>
      </c>
      <c r="U81" s="133">
        <v>0.16666666666666666</v>
      </c>
      <c r="V81" s="133">
        <v>0.15</v>
      </c>
      <c r="W81" s="133">
        <v>0.2</v>
      </c>
      <c r="X81" s="134">
        <v>0.27777777777777779</v>
      </c>
      <c r="Y81" s="133">
        <v>0.2</v>
      </c>
      <c r="Z81" s="133">
        <v>0.16666666666666666</v>
      </c>
      <c r="AA81" s="133">
        <v>0.2</v>
      </c>
      <c r="AB81" s="133">
        <v>0.2</v>
      </c>
      <c r="AC81" s="133">
        <v>0.2</v>
      </c>
      <c r="AD81" s="135">
        <v>0.18181818181818182</v>
      </c>
    </row>
    <row r="82" spans="1:30" ht="15" thickBot="1" x14ac:dyDescent="0.35">
      <c r="A82" s="199"/>
      <c r="B82" s="199"/>
      <c r="C82" s="199"/>
      <c r="D82" s="156"/>
      <c r="E82" s="157">
        <v>113507</v>
      </c>
      <c r="F82" s="139" t="s">
        <v>60</v>
      </c>
      <c r="G82" s="139">
        <v>5</v>
      </c>
      <c r="H82" s="140" t="s">
        <v>42</v>
      </c>
      <c r="I82" s="142">
        <v>5</v>
      </c>
      <c r="J82" s="142">
        <v>5</v>
      </c>
      <c r="K82" s="141">
        <v>5</v>
      </c>
      <c r="L82" s="143">
        <v>0.15455094314408216</v>
      </c>
      <c r="M82" s="143">
        <v>0.33945976049111332</v>
      </c>
      <c r="N82" s="143">
        <v>0.51023319852867777</v>
      </c>
      <c r="O82" s="144">
        <v>0.125</v>
      </c>
      <c r="P82" s="144">
        <v>0.14285714285714285</v>
      </c>
      <c r="Q82" s="144">
        <v>0.21739130434782608</v>
      </c>
      <c r="R82" s="144">
        <v>5.2631578947368418E-2</v>
      </c>
      <c r="S82" s="144">
        <v>0.2</v>
      </c>
      <c r="T82" s="144">
        <v>0.20833333333333334</v>
      </c>
      <c r="U82" s="144">
        <v>0.16666666666666666</v>
      </c>
      <c r="V82" s="144">
        <v>0.25</v>
      </c>
      <c r="W82" s="144">
        <v>0.2</v>
      </c>
      <c r="X82" s="145">
        <v>5.5555555555555552E-2</v>
      </c>
      <c r="Y82" s="144">
        <v>0.2</v>
      </c>
      <c r="Z82" s="144">
        <v>0.16666666666666666</v>
      </c>
      <c r="AA82" s="144">
        <v>0.2</v>
      </c>
      <c r="AB82" s="144">
        <v>0.2</v>
      </c>
      <c r="AC82" s="144">
        <v>0.2</v>
      </c>
      <c r="AD82" s="146">
        <v>0.18181818181818182</v>
      </c>
    </row>
    <row r="83" spans="1:30" x14ac:dyDescent="0.3">
      <c r="A83" s="197">
        <v>18</v>
      </c>
      <c r="B83" s="197" t="s">
        <v>54</v>
      </c>
      <c r="C83" s="197">
        <v>130</v>
      </c>
      <c r="D83" s="218" t="s">
        <v>72</v>
      </c>
      <c r="E83" s="154">
        <v>114305</v>
      </c>
      <c r="F83" s="118" t="s">
        <v>56</v>
      </c>
      <c r="G83" s="118">
        <v>1</v>
      </c>
      <c r="H83" s="119">
        <v>1</v>
      </c>
      <c r="I83" s="121">
        <v>1</v>
      </c>
      <c r="J83" s="121">
        <v>1</v>
      </c>
      <c r="K83" s="147">
        <v>1</v>
      </c>
      <c r="L83" s="122">
        <v>0.22570135665090918</v>
      </c>
      <c r="M83" s="122">
        <v>0.49551589894028569</v>
      </c>
      <c r="N83" s="122">
        <v>1</v>
      </c>
      <c r="O83" s="123">
        <v>0.3125</v>
      </c>
      <c r="P83" s="123">
        <v>0.23809523809523808</v>
      </c>
      <c r="Q83" s="123">
        <v>0.21739130434782608</v>
      </c>
      <c r="R83" s="123">
        <v>0.26315789473684209</v>
      </c>
      <c r="S83" s="123">
        <v>0.2</v>
      </c>
      <c r="T83" s="123">
        <v>0.21739130434782608</v>
      </c>
      <c r="U83" s="123">
        <v>0.25</v>
      </c>
      <c r="V83" s="123">
        <v>0.25</v>
      </c>
      <c r="W83" s="123">
        <v>0.2</v>
      </c>
      <c r="X83" s="124">
        <v>0.21739130434782608</v>
      </c>
      <c r="Y83" s="123">
        <v>0.2</v>
      </c>
      <c r="Z83" s="123">
        <v>0.33333333333333331</v>
      </c>
      <c r="AA83" s="123">
        <v>0.2</v>
      </c>
      <c r="AB83" s="123">
        <v>0.2</v>
      </c>
      <c r="AC83" s="123">
        <v>0.2</v>
      </c>
      <c r="AD83" s="125">
        <v>0.22727272727272727</v>
      </c>
    </row>
    <row r="84" spans="1:30" x14ac:dyDescent="0.3">
      <c r="A84" s="198"/>
      <c r="B84" s="198"/>
      <c r="C84" s="198"/>
      <c r="D84" s="219"/>
      <c r="E84" s="155">
        <v>114202</v>
      </c>
      <c r="F84" s="128" t="s">
        <v>57</v>
      </c>
      <c r="G84" s="128">
        <v>2</v>
      </c>
      <c r="H84" s="129">
        <v>2</v>
      </c>
      <c r="I84" s="131">
        <v>2</v>
      </c>
      <c r="J84" s="131">
        <v>2</v>
      </c>
      <c r="K84" s="130">
        <v>3</v>
      </c>
      <c r="L84" s="132">
        <v>0.20445350971470841</v>
      </c>
      <c r="M84" s="132">
        <v>0.44879635126020029</v>
      </c>
      <c r="N84" s="132">
        <v>0.85115928152923126</v>
      </c>
      <c r="O84" s="133">
        <v>0.3125</v>
      </c>
      <c r="P84" s="133">
        <v>0.23809523809523808</v>
      </c>
      <c r="Q84" s="133">
        <v>0.21739130434782608</v>
      </c>
      <c r="R84" s="133">
        <v>0.26315789473684209</v>
      </c>
      <c r="S84" s="133">
        <v>0.2</v>
      </c>
      <c r="T84" s="133">
        <v>0.17391304347826086</v>
      </c>
      <c r="U84" s="133">
        <v>0.25</v>
      </c>
      <c r="V84" s="133">
        <v>0.2</v>
      </c>
      <c r="W84" s="133">
        <v>0.2</v>
      </c>
      <c r="X84" s="148">
        <v>0.17391304347826086</v>
      </c>
      <c r="Y84" s="133">
        <v>0.2</v>
      </c>
      <c r="Z84" s="133">
        <v>0.16666666666666666</v>
      </c>
      <c r="AA84" s="133">
        <v>0.2</v>
      </c>
      <c r="AB84" s="133">
        <v>0.2</v>
      </c>
      <c r="AC84" s="133">
        <v>0.2</v>
      </c>
      <c r="AD84" s="135">
        <v>0.22727272727272727</v>
      </c>
    </row>
    <row r="85" spans="1:30" x14ac:dyDescent="0.3">
      <c r="A85" s="198"/>
      <c r="B85" s="198"/>
      <c r="C85" s="198"/>
      <c r="D85" s="126" t="s">
        <v>37</v>
      </c>
      <c r="E85" s="155">
        <v>310006</v>
      </c>
      <c r="F85" s="128" t="s">
        <v>58</v>
      </c>
      <c r="G85" s="128">
        <v>3</v>
      </c>
      <c r="H85" s="129">
        <v>4</v>
      </c>
      <c r="I85" s="131">
        <v>4</v>
      </c>
      <c r="J85" s="131">
        <v>4</v>
      </c>
      <c r="K85" s="137">
        <v>4</v>
      </c>
      <c r="L85" s="132">
        <v>0.18729445002374093</v>
      </c>
      <c r="M85" s="132">
        <v>0.41328979709681896</v>
      </c>
      <c r="N85" s="132">
        <v>0.79393914659926901</v>
      </c>
      <c r="O85" s="133">
        <v>0.125</v>
      </c>
      <c r="P85" s="133">
        <v>0.14285714285714285</v>
      </c>
      <c r="Q85" s="133">
        <v>0.17391304347826086</v>
      </c>
      <c r="R85" s="133">
        <v>0.15789473684210525</v>
      </c>
      <c r="S85" s="133">
        <v>0.2</v>
      </c>
      <c r="T85" s="133">
        <v>0.21739130434782608</v>
      </c>
      <c r="U85" s="133">
        <v>0.16666666666666666</v>
      </c>
      <c r="V85" s="133">
        <v>0.15</v>
      </c>
      <c r="W85" s="133">
        <v>0.2</v>
      </c>
      <c r="X85" s="148">
        <v>0.21739130434782608</v>
      </c>
      <c r="Y85" s="133">
        <v>0.2</v>
      </c>
      <c r="Z85" s="133">
        <v>0.16666666666666666</v>
      </c>
      <c r="AA85" s="133">
        <v>0.2</v>
      </c>
      <c r="AB85" s="133">
        <v>0.2</v>
      </c>
      <c r="AC85" s="133">
        <v>0.2</v>
      </c>
      <c r="AD85" s="135">
        <v>0.18181818181818182</v>
      </c>
    </row>
    <row r="86" spans="1:30" x14ac:dyDescent="0.3">
      <c r="A86" s="198"/>
      <c r="B86" s="198"/>
      <c r="C86" s="198"/>
      <c r="D86" s="159">
        <v>27500</v>
      </c>
      <c r="E86" s="151">
        <v>113568</v>
      </c>
      <c r="F86" s="128" t="s">
        <v>59</v>
      </c>
      <c r="G86" s="128" t="s">
        <v>42</v>
      </c>
      <c r="H86" s="129">
        <v>3</v>
      </c>
      <c r="I86" s="131">
        <v>3</v>
      </c>
      <c r="J86" s="131">
        <v>3</v>
      </c>
      <c r="K86" s="130">
        <v>2</v>
      </c>
      <c r="L86" s="132">
        <v>0.2020628029676465</v>
      </c>
      <c r="M86" s="132">
        <v>0.44451409278875087</v>
      </c>
      <c r="N86" s="132">
        <v>0.87420261082065398</v>
      </c>
      <c r="O86" s="133">
        <v>0.125</v>
      </c>
      <c r="P86" s="133">
        <v>0.23809523809523808</v>
      </c>
      <c r="Q86" s="133">
        <v>0.17391304347826086</v>
      </c>
      <c r="R86" s="133">
        <v>0.26315789473684209</v>
      </c>
      <c r="S86" s="133">
        <v>0.2</v>
      </c>
      <c r="T86" s="133">
        <v>0.17391304347826086</v>
      </c>
      <c r="U86" s="133">
        <v>0.16666666666666666</v>
      </c>
      <c r="V86" s="133">
        <v>0.15</v>
      </c>
      <c r="W86" s="133">
        <v>0.2</v>
      </c>
      <c r="X86" s="134">
        <v>0.21739130434782608</v>
      </c>
      <c r="Y86" s="133">
        <v>0.2</v>
      </c>
      <c r="Z86" s="133">
        <v>0.16666666666666666</v>
      </c>
      <c r="AA86" s="133">
        <v>0.2</v>
      </c>
      <c r="AB86" s="133">
        <v>0.2</v>
      </c>
      <c r="AC86" s="133">
        <v>0.2</v>
      </c>
      <c r="AD86" s="135">
        <v>0.18181818181818182</v>
      </c>
    </row>
    <row r="87" spans="1:30" ht="15" thickBot="1" x14ac:dyDescent="0.35">
      <c r="A87" s="199"/>
      <c r="B87" s="199"/>
      <c r="C87" s="199"/>
      <c r="D87" s="156"/>
      <c r="E87" s="157">
        <v>113507</v>
      </c>
      <c r="F87" s="139" t="s">
        <v>60</v>
      </c>
      <c r="G87" s="139">
        <v>4</v>
      </c>
      <c r="H87" s="140" t="s">
        <v>42</v>
      </c>
      <c r="I87" s="142">
        <v>5</v>
      </c>
      <c r="J87" s="142">
        <v>5</v>
      </c>
      <c r="K87" s="141">
        <v>5</v>
      </c>
      <c r="L87" s="143">
        <v>0.18048788064299323</v>
      </c>
      <c r="M87" s="143">
        <v>0.39886805091606958</v>
      </c>
      <c r="N87" s="143">
        <v>0.74684067712868385</v>
      </c>
      <c r="O87" s="144">
        <v>0.125</v>
      </c>
      <c r="P87" s="144">
        <v>0.14285714285714285</v>
      </c>
      <c r="Q87" s="144">
        <v>0.21739130434782608</v>
      </c>
      <c r="R87" s="144">
        <v>5.2631578947368418E-2</v>
      </c>
      <c r="S87" s="144">
        <v>0.2</v>
      </c>
      <c r="T87" s="144">
        <v>0.21739130434782608</v>
      </c>
      <c r="U87" s="144">
        <v>0.16666666666666666</v>
      </c>
      <c r="V87" s="144">
        <v>0.25</v>
      </c>
      <c r="W87" s="144">
        <v>0.2</v>
      </c>
      <c r="X87" s="145">
        <v>0.17391304347826086</v>
      </c>
      <c r="Y87" s="144">
        <v>0.2</v>
      </c>
      <c r="Z87" s="144">
        <v>0.16666666666666666</v>
      </c>
      <c r="AA87" s="144">
        <v>0.2</v>
      </c>
      <c r="AB87" s="144">
        <v>0.2</v>
      </c>
      <c r="AC87" s="144">
        <v>0.2</v>
      </c>
      <c r="AD87" s="146">
        <v>0.18181818181818182</v>
      </c>
    </row>
    <row r="88" spans="1:30" x14ac:dyDescent="0.3">
      <c r="A88" s="197">
        <v>19</v>
      </c>
      <c r="B88" s="197" t="s">
        <v>54</v>
      </c>
      <c r="C88" s="197">
        <v>140</v>
      </c>
      <c r="D88" s="218" t="s">
        <v>73</v>
      </c>
      <c r="E88" s="154">
        <v>114305</v>
      </c>
      <c r="F88" s="118" t="s">
        <v>56</v>
      </c>
      <c r="G88" s="118">
        <v>1</v>
      </c>
      <c r="H88" s="119">
        <v>1</v>
      </c>
      <c r="I88" s="121">
        <v>1</v>
      </c>
      <c r="J88" s="121">
        <v>1</v>
      </c>
      <c r="K88" s="121">
        <v>1</v>
      </c>
      <c r="L88" s="122">
        <v>0.22673094028606947</v>
      </c>
      <c r="M88" s="122">
        <v>0.49679930030642261</v>
      </c>
      <c r="N88" s="122">
        <v>1</v>
      </c>
      <c r="O88" s="123">
        <v>0.3125</v>
      </c>
      <c r="P88" s="123">
        <v>0.23809523809523808</v>
      </c>
      <c r="Q88" s="123">
        <v>0.21739130434782608</v>
      </c>
      <c r="R88" s="123">
        <v>0.26315789473684209</v>
      </c>
      <c r="S88" s="123">
        <v>0.2</v>
      </c>
      <c r="T88" s="123">
        <v>0.20833333333333334</v>
      </c>
      <c r="U88" s="123">
        <v>0.25</v>
      </c>
      <c r="V88" s="123">
        <v>0.25</v>
      </c>
      <c r="W88" s="123">
        <v>0.2</v>
      </c>
      <c r="X88" s="158">
        <v>0.22727272727272727</v>
      </c>
      <c r="Y88" s="123">
        <v>0.2</v>
      </c>
      <c r="Z88" s="123">
        <v>0.33333333333333331</v>
      </c>
      <c r="AA88" s="123">
        <v>0.2</v>
      </c>
      <c r="AB88" s="123">
        <v>0.2</v>
      </c>
      <c r="AC88" s="123">
        <v>0.2</v>
      </c>
      <c r="AD88" s="125">
        <v>0.22727272727272727</v>
      </c>
    </row>
    <row r="89" spans="1:30" x14ac:dyDescent="0.3">
      <c r="A89" s="198"/>
      <c r="B89" s="198"/>
      <c r="C89" s="198"/>
      <c r="D89" s="219"/>
      <c r="E89" s="155">
        <v>114202</v>
      </c>
      <c r="F89" s="128" t="s">
        <v>57</v>
      </c>
      <c r="G89" s="128">
        <v>2</v>
      </c>
      <c r="H89" s="129">
        <v>3</v>
      </c>
      <c r="I89" s="131">
        <v>3</v>
      </c>
      <c r="J89" s="131">
        <v>3</v>
      </c>
      <c r="K89" s="131">
        <v>3</v>
      </c>
      <c r="L89" s="132">
        <v>0.20527717662283668</v>
      </c>
      <c r="M89" s="132">
        <v>0.44982307235310987</v>
      </c>
      <c r="N89" s="132">
        <v>0.8502273623898855</v>
      </c>
      <c r="O89" s="133">
        <v>0.3125</v>
      </c>
      <c r="P89" s="133">
        <v>0.23809523809523808</v>
      </c>
      <c r="Q89" s="133">
        <v>0.21739130434782608</v>
      </c>
      <c r="R89" s="133">
        <v>0.26315789473684209</v>
      </c>
      <c r="S89" s="133">
        <v>0.2</v>
      </c>
      <c r="T89" s="133">
        <v>0.16666666666666666</v>
      </c>
      <c r="U89" s="133">
        <v>0.25</v>
      </c>
      <c r="V89" s="133">
        <v>0.2</v>
      </c>
      <c r="W89" s="133">
        <v>0.2</v>
      </c>
      <c r="X89" s="148">
        <v>0.18181818181818182</v>
      </c>
      <c r="Y89" s="133">
        <v>0.2</v>
      </c>
      <c r="Z89" s="133">
        <v>0.16666666666666666</v>
      </c>
      <c r="AA89" s="133">
        <v>0.2</v>
      </c>
      <c r="AB89" s="133">
        <v>0.2</v>
      </c>
      <c r="AC89" s="133">
        <v>0.2</v>
      </c>
      <c r="AD89" s="135">
        <v>0.22727272727272727</v>
      </c>
    </row>
    <row r="90" spans="1:30" x14ac:dyDescent="0.3">
      <c r="A90" s="198"/>
      <c r="B90" s="198"/>
      <c r="C90" s="198"/>
      <c r="D90" s="126" t="s">
        <v>37</v>
      </c>
      <c r="E90" s="155">
        <v>310006</v>
      </c>
      <c r="F90" s="128" t="s">
        <v>58</v>
      </c>
      <c r="G90" s="128">
        <v>3</v>
      </c>
      <c r="H90" s="129">
        <v>4</v>
      </c>
      <c r="I90" s="131">
        <v>4</v>
      </c>
      <c r="J90" s="131">
        <v>4</v>
      </c>
      <c r="K90" s="131">
        <v>4</v>
      </c>
      <c r="L90" s="132">
        <v>0.18832403365890127</v>
      </c>
      <c r="M90" s="132">
        <v>0.41457319846295593</v>
      </c>
      <c r="N90" s="132">
        <v>0.79576045629297831</v>
      </c>
      <c r="O90" s="133">
        <v>0.125</v>
      </c>
      <c r="P90" s="133">
        <v>0.14285714285714285</v>
      </c>
      <c r="Q90" s="133">
        <v>0.17391304347826086</v>
      </c>
      <c r="R90" s="133">
        <v>0.15789473684210525</v>
      </c>
      <c r="S90" s="133">
        <v>0.2</v>
      </c>
      <c r="T90" s="133">
        <v>0.20833333333333334</v>
      </c>
      <c r="U90" s="133">
        <v>0.16666666666666666</v>
      </c>
      <c r="V90" s="133">
        <v>0.15</v>
      </c>
      <c r="W90" s="133">
        <v>0.2</v>
      </c>
      <c r="X90" s="134">
        <v>0.22727272727272727</v>
      </c>
      <c r="Y90" s="133">
        <v>0.2</v>
      </c>
      <c r="Z90" s="133">
        <v>0.16666666666666666</v>
      </c>
      <c r="AA90" s="133">
        <v>0.2</v>
      </c>
      <c r="AB90" s="133">
        <v>0.2</v>
      </c>
      <c r="AC90" s="133">
        <v>0.2</v>
      </c>
      <c r="AD90" s="135">
        <v>0.18181818181818182</v>
      </c>
    </row>
    <row r="91" spans="1:30" x14ac:dyDescent="0.3">
      <c r="A91" s="198"/>
      <c r="B91" s="198"/>
      <c r="C91" s="198"/>
      <c r="D91" s="159">
        <v>28500</v>
      </c>
      <c r="E91" s="151">
        <v>113568</v>
      </c>
      <c r="F91" s="128" t="s">
        <v>59</v>
      </c>
      <c r="G91" s="128">
        <v>4</v>
      </c>
      <c r="H91" s="129">
        <v>2</v>
      </c>
      <c r="I91" s="131">
        <v>2</v>
      </c>
      <c r="J91" s="131">
        <v>2</v>
      </c>
      <c r="K91" s="131">
        <v>2</v>
      </c>
      <c r="L91" s="132">
        <v>0.2081243039296527</v>
      </c>
      <c r="M91" s="132">
        <v>0.45698593176125085</v>
      </c>
      <c r="N91" s="132">
        <v>0.89218512131093131</v>
      </c>
      <c r="O91" s="133">
        <v>0.125</v>
      </c>
      <c r="P91" s="133">
        <v>0.23809523809523808</v>
      </c>
      <c r="Q91" s="133">
        <v>0.17391304347826086</v>
      </c>
      <c r="R91" s="133">
        <v>0.26315789473684209</v>
      </c>
      <c r="S91" s="133">
        <v>0.2</v>
      </c>
      <c r="T91" s="133">
        <v>0.20833333333333334</v>
      </c>
      <c r="U91" s="133">
        <v>0.16666666666666666</v>
      </c>
      <c r="V91" s="133">
        <v>0.15</v>
      </c>
      <c r="W91" s="133">
        <v>0.2</v>
      </c>
      <c r="X91" s="134">
        <v>0.22727272727272727</v>
      </c>
      <c r="Y91" s="133">
        <v>0.2</v>
      </c>
      <c r="Z91" s="133">
        <v>0.16666666666666666</v>
      </c>
      <c r="AA91" s="133">
        <v>0.2</v>
      </c>
      <c r="AB91" s="133">
        <v>0.2</v>
      </c>
      <c r="AC91" s="133">
        <v>0.2</v>
      </c>
      <c r="AD91" s="135">
        <v>0.18181818181818182</v>
      </c>
    </row>
    <row r="92" spans="1:30" ht="15" thickBot="1" x14ac:dyDescent="0.35">
      <c r="A92" s="199"/>
      <c r="B92" s="199"/>
      <c r="C92" s="199"/>
      <c r="D92" s="156"/>
      <c r="E92" s="157">
        <v>113507</v>
      </c>
      <c r="F92" s="139" t="s">
        <v>60</v>
      </c>
      <c r="G92" s="139">
        <v>5</v>
      </c>
      <c r="H92" s="140" t="s">
        <v>42</v>
      </c>
      <c r="I92" s="142">
        <v>5</v>
      </c>
      <c r="J92" s="142">
        <v>5</v>
      </c>
      <c r="K92" s="142">
        <v>5</v>
      </c>
      <c r="L92" s="143">
        <v>0.17154354550253811</v>
      </c>
      <c r="M92" s="143">
        <v>0.37842363026543452</v>
      </c>
      <c r="N92" s="143">
        <v>0.67830227715375113</v>
      </c>
      <c r="O92" s="144">
        <v>0.125</v>
      </c>
      <c r="P92" s="144">
        <v>0.14285714285714285</v>
      </c>
      <c r="Q92" s="144">
        <v>0.21739130434782608</v>
      </c>
      <c r="R92" s="144">
        <v>5.2631578947368418E-2</v>
      </c>
      <c r="S92" s="144">
        <v>0.2</v>
      </c>
      <c r="T92" s="144">
        <v>0.20833333333333334</v>
      </c>
      <c r="U92" s="144">
        <v>0.16666666666666666</v>
      </c>
      <c r="V92" s="144">
        <v>0.25</v>
      </c>
      <c r="W92" s="144">
        <v>0.2</v>
      </c>
      <c r="X92" s="145">
        <v>0.13636363636363635</v>
      </c>
      <c r="Y92" s="144">
        <v>0.2</v>
      </c>
      <c r="Z92" s="144">
        <v>0.16666666666666666</v>
      </c>
      <c r="AA92" s="144">
        <v>0.2</v>
      </c>
      <c r="AB92" s="144">
        <v>0.2</v>
      </c>
      <c r="AC92" s="144">
        <v>0.2</v>
      </c>
      <c r="AD92" s="146">
        <v>0.18181818181818182</v>
      </c>
    </row>
    <row r="93" spans="1:30" x14ac:dyDescent="0.3">
      <c r="A93" s="197">
        <v>20</v>
      </c>
      <c r="B93" s="209" t="s">
        <v>74</v>
      </c>
      <c r="C93" s="197">
        <v>10</v>
      </c>
      <c r="D93" s="218" t="s">
        <v>75</v>
      </c>
      <c r="E93" s="161">
        <v>114303</v>
      </c>
      <c r="F93" s="118" t="s">
        <v>76</v>
      </c>
      <c r="G93" s="118">
        <v>1</v>
      </c>
      <c r="H93" s="119">
        <v>1</v>
      </c>
      <c r="I93" s="147">
        <v>1</v>
      </c>
      <c r="J93" s="147">
        <v>1</v>
      </c>
      <c r="K93" s="147">
        <v>1</v>
      </c>
      <c r="L93" s="122">
        <v>0.22966367971869053</v>
      </c>
      <c r="M93" s="122">
        <v>0.49556076340265681</v>
      </c>
      <c r="N93" s="122">
        <v>0.90057250981543635</v>
      </c>
      <c r="O93" s="123">
        <v>0.27777777777777779</v>
      </c>
      <c r="P93" s="123">
        <v>0.21739130434782608</v>
      </c>
      <c r="Q93" s="123">
        <v>0.21739130434782608</v>
      </c>
      <c r="R93" s="123">
        <v>0.21739130434782608</v>
      </c>
      <c r="S93" s="123">
        <v>0.2</v>
      </c>
      <c r="T93" s="123">
        <v>0.22727272727272727</v>
      </c>
      <c r="U93" s="123">
        <v>0.23076923076923078</v>
      </c>
      <c r="V93" s="123">
        <v>0.21739130434782608</v>
      </c>
      <c r="W93" s="123">
        <v>0.27272727272727271</v>
      </c>
      <c r="X93" s="158">
        <v>0.21428571428571427</v>
      </c>
      <c r="Y93" s="123">
        <v>0.25</v>
      </c>
      <c r="Z93" s="123">
        <v>0.4</v>
      </c>
      <c r="AA93" s="123">
        <v>0.16666666666666666</v>
      </c>
      <c r="AB93" s="123">
        <v>0.20833333333333334</v>
      </c>
      <c r="AC93" s="123">
        <v>0.21739130434782608</v>
      </c>
      <c r="AD93" s="125">
        <v>0.22727272727272727</v>
      </c>
    </row>
    <row r="94" spans="1:30" x14ac:dyDescent="0.3">
      <c r="A94" s="198"/>
      <c r="B94" s="210"/>
      <c r="C94" s="198"/>
      <c r="D94" s="219"/>
      <c r="E94" s="155">
        <v>110660</v>
      </c>
      <c r="F94" s="128" t="s">
        <v>36</v>
      </c>
      <c r="G94" s="128">
        <v>2</v>
      </c>
      <c r="H94" s="129">
        <v>2</v>
      </c>
      <c r="I94" s="137">
        <v>2</v>
      </c>
      <c r="J94" s="137">
        <v>2</v>
      </c>
      <c r="K94" s="137">
        <v>2</v>
      </c>
      <c r="L94" s="132">
        <v>0.21047488386088603</v>
      </c>
      <c r="M94" s="132">
        <v>0.45444146654207679</v>
      </c>
      <c r="N94" s="132">
        <v>0.85564954581174335</v>
      </c>
      <c r="O94" s="133">
        <v>0.27777777777777779</v>
      </c>
      <c r="P94" s="133">
        <v>0.21739130434782608</v>
      </c>
      <c r="Q94" s="133">
        <v>0.21739130434782608</v>
      </c>
      <c r="R94" s="133">
        <v>0.13043478260869565</v>
      </c>
      <c r="S94" s="133">
        <v>0.2</v>
      </c>
      <c r="T94" s="133">
        <v>0.22727272727272727</v>
      </c>
      <c r="U94" s="133">
        <v>0.23076923076923078</v>
      </c>
      <c r="V94" s="133">
        <v>0.13043478260869565</v>
      </c>
      <c r="W94" s="133">
        <v>0.27272727272727271</v>
      </c>
      <c r="X94" s="134">
        <v>0.21428571428571427</v>
      </c>
      <c r="Y94" s="133">
        <v>0.1875</v>
      </c>
      <c r="Z94" s="133">
        <v>0.2</v>
      </c>
      <c r="AA94" s="133">
        <v>0.16666666666666666</v>
      </c>
      <c r="AB94" s="133">
        <v>0.20833333333333334</v>
      </c>
      <c r="AC94" s="133">
        <v>0.17391304347826086</v>
      </c>
      <c r="AD94" s="135">
        <v>0.18181818181818182</v>
      </c>
    </row>
    <row r="95" spans="1:30" x14ac:dyDescent="0.3">
      <c r="A95" s="198"/>
      <c r="B95" s="210"/>
      <c r="C95" s="198"/>
      <c r="D95" s="126" t="s">
        <v>37</v>
      </c>
      <c r="E95" s="155">
        <v>112679</v>
      </c>
      <c r="F95" s="128" t="s">
        <v>77</v>
      </c>
      <c r="G95" s="128">
        <v>3</v>
      </c>
      <c r="H95" s="129">
        <v>4</v>
      </c>
      <c r="I95" s="130">
        <v>4</v>
      </c>
      <c r="J95" s="130">
        <v>4</v>
      </c>
      <c r="K95" s="130">
        <v>4</v>
      </c>
      <c r="L95" s="132">
        <v>0.19341933665218319</v>
      </c>
      <c r="M95" s="132">
        <v>0.42096578888207142</v>
      </c>
      <c r="N95" s="132">
        <v>0.73222466975939304</v>
      </c>
      <c r="O95" s="133">
        <v>0.16666666666666666</v>
      </c>
      <c r="P95" s="133">
        <v>0.21739130434782608</v>
      </c>
      <c r="Q95" s="133">
        <v>0.21739130434782608</v>
      </c>
      <c r="R95" s="133">
        <v>0.21739130434782608</v>
      </c>
      <c r="S95" s="133">
        <v>0.2</v>
      </c>
      <c r="T95" s="133">
        <v>0.22727272727272727</v>
      </c>
      <c r="U95" s="133">
        <v>0.23076923076923078</v>
      </c>
      <c r="V95" s="133">
        <v>0.21739130434782608</v>
      </c>
      <c r="W95" s="133">
        <v>9.0909090909090912E-2</v>
      </c>
      <c r="X95" s="134">
        <v>0.21428571428571427</v>
      </c>
      <c r="Y95" s="133">
        <v>0.125</v>
      </c>
      <c r="Z95" s="133">
        <v>0.2</v>
      </c>
      <c r="AA95" s="133">
        <v>0.16666666666666666</v>
      </c>
      <c r="AB95" s="133">
        <v>0.20833333333333334</v>
      </c>
      <c r="AC95" s="133">
        <v>0.21739130434782608</v>
      </c>
      <c r="AD95" s="135">
        <v>0.22727272727272727</v>
      </c>
    </row>
    <row r="96" spans="1:30" x14ac:dyDescent="0.3">
      <c r="A96" s="198"/>
      <c r="B96" s="210"/>
      <c r="C96" s="198"/>
      <c r="D96" s="159">
        <v>53803500</v>
      </c>
      <c r="E96" s="151">
        <v>114020</v>
      </c>
      <c r="F96" s="128" t="s">
        <v>40</v>
      </c>
      <c r="G96" s="128">
        <v>4</v>
      </c>
      <c r="H96" s="129">
        <v>3</v>
      </c>
      <c r="I96" s="130">
        <v>3</v>
      </c>
      <c r="J96" s="130">
        <v>3</v>
      </c>
      <c r="K96" s="130">
        <v>3</v>
      </c>
      <c r="L96" s="132">
        <v>0.19880508854111134</v>
      </c>
      <c r="M96" s="132">
        <v>0.43086645926479322</v>
      </c>
      <c r="N96" s="132">
        <v>0.74563226370452718</v>
      </c>
      <c r="O96" s="133">
        <v>0.16666666666666666</v>
      </c>
      <c r="P96" s="133">
        <v>0.21739130434782608</v>
      </c>
      <c r="Q96" s="133">
        <v>0.17391304347826086</v>
      </c>
      <c r="R96" s="133">
        <v>0.21739130434782608</v>
      </c>
      <c r="S96" s="133">
        <v>0.2</v>
      </c>
      <c r="T96" s="133">
        <v>0.22727272727272727</v>
      </c>
      <c r="U96" s="133">
        <v>0.15384615384615385</v>
      </c>
      <c r="V96" s="133">
        <v>0.21739130434782608</v>
      </c>
      <c r="W96" s="133">
        <v>9.0909090909090912E-2</v>
      </c>
      <c r="X96" s="134">
        <v>0.21428571428571427</v>
      </c>
      <c r="Y96" s="133">
        <v>0.1875</v>
      </c>
      <c r="Z96" s="133">
        <v>0.1</v>
      </c>
      <c r="AA96" s="133">
        <v>0.41666666666666669</v>
      </c>
      <c r="AB96" s="133">
        <v>0.16666666666666666</v>
      </c>
      <c r="AC96" s="133">
        <v>0.21739130434782608</v>
      </c>
      <c r="AD96" s="135">
        <v>0.18181818181818182</v>
      </c>
    </row>
    <row r="97" spans="1:30" ht="15" thickBot="1" x14ac:dyDescent="0.35">
      <c r="A97" s="199"/>
      <c r="B97" s="211"/>
      <c r="C97" s="199"/>
      <c r="D97" s="156"/>
      <c r="E97" s="157">
        <v>113575</v>
      </c>
      <c r="F97" s="139" t="s">
        <v>78</v>
      </c>
      <c r="G97" s="139" t="s">
        <v>42</v>
      </c>
      <c r="H97" s="140" t="s">
        <v>42</v>
      </c>
      <c r="I97" s="141">
        <v>5</v>
      </c>
      <c r="J97" s="141">
        <v>5</v>
      </c>
      <c r="K97" s="141">
        <v>5</v>
      </c>
      <c r="L97" s="143">
        <v>0.1676370112271274</v>
      </c>
      <c r="M97" s="143">
        <v>0.36220688858637184</v>
      </c>
      <c r="N97" s="143">
        <v>0.66272803660755264</v>
      </c>
      <c r="O97" s="144">
        <v>0.1111111111111111</v>
      </c>
      <c r="P97" s="144">
        <v>0.13043478260869565</v>
      </c>
      <c r="Q97" s="144">
        <v>0.17391304347826086</v>
      </c>
      <c r="R97" s="144">
        <v>0.21739130434782608</v>
      </c>
      <c r="S97" s="144">
        <v>0.2</v>
      </c>
      <c r="T97" s="144">
        <v>9.0909090909090912E-2</v>
      </c>
      <c r="U97" s="144">
        <v>0.15384615384615385</v>
      </c>
      <c r="V97" s="144">
        <v>0.21739130434782608</v>
      </c>
      <c r="W97" s="144">
        <v>0.27272727272727271</v>
      </c>
      <c r="X97" s="145">
        <v>0.14285714285714285</v>
      </c>
      <c r="Y97" s="144">
        <v>0.25</v>
      </c>
      <c r="Z97" s="144">
        <v>0.1</v>
      </c>
      <c r="AA97" s="144">
        <v>8.3333333333333329E-2</v>
      </c>
      <c r="AB97" s="144">
        <v>0.20833333333333334</v>
      </c>
      <c r="AC97" s="144">
        <v>0.17391304347826086</v>
      </c>
      <c r="AD97" s="146">
        <v>0.18181818181818182</v>
      </c>
    </row>
    <row r="98" spans="1:30" x14ac:dyDescent="0.3">
      <c r="A98" s="197">
        <v>21</v>
      </c>
      <c r="B98" s="197" t="s">
        <v>74</v>
      </c>
      <c r="C98" s="197">
        <v>20</v>
      </c>
      <c r="D98" s="116" t="s">
        <v>79</v>
      </c>
      <c r="E98" s="161">
        <v>114248</v>
      </c>
      <c r="F98" s="118" t="s">
        <v>80</v>
      </c>
      <c r="G98" s="118">
        <v>1</v>
      </c>
      <c r="H98" s="119">
        <v>1</v>
      </c>
      <c r="I98" s="147">
        <v>1</v>
      </c>
      <c r="J98" s="147">
        <v>1</v>
      </c>
      <c r="K98" s="147">
        <v>1</v>
      </c>
      <c r="L98" s="122">
        <v>0.22894092119322154</v>
      </c>
      <c r="M98" s="122">
        <v>0.49559122108925108</v>
      </c>
      <c r="N98" s="122">
        <v>0.96563292333516659</v>
      </c>
      <c r="O98" s="123">
        <v>0.27777777777777779</v>
      </c>
      <c r="P98" s="123">
        <v>0.21739130434782608</v>
      </c>
      <c r="Q98" s="123">
        <v>0.21739130434782608</v>
      </c>
      <c r="R98" s="123">
        <v>0.21739130434782608</v>
      </c>
      <c r="S98" s="123">
        <v>0.2</v>
      </c>
      <c r="T98" s="123">
        <v>0.22727272727272727</v>
      </c>
      <c r="U98" s="123">
        <v>0.23076923076923078</v>
      </c>
      <c r="V98" s="123">
        <v>0.21739130434782608</v>
      </c>
      <c r="W98" s="123">
        <v>0.27272727272727271</v>
      </c>
      <c r="X98" s="158">
        <v>0.21428571428571427</v>
      </c>
      <c r="Y98" s="123">
        <v>0.25</v>
      </c>
      <c r="Z98" s="123">
        <v>0.4</v>
      </c>
      <c r="AA98" s="123">
        <v>0.16666666666666666</v>
      </c>
      <c r="AB98" s="123">
        <v>0.20833333333333334</v>
      </c>
      <c r="AC98" s="123">
        <v>0.21739130434782608</v>
      </c>
      <c r="AD98" s="125">
        <v>0.22727272727272727</v>
      </c>
    </row>
    <row r="99" spans="1:30" x14ac:dyDescent="0.3">
      <c r="A99" s="198"/>
      <c r="B99" s="198"/>
      <c r="C99" s="198"/>
      <c r="D99" s="126" t="s">
        <v>37</v>
      </c>
      <c r="E99" s="155">
        <v>110660</v>
      </c>
      <c r="F99" s="128" t="s">
        <v>36</v>
      </c>
      <c r="G99" s="128" t="s">
        <v>42</v>
      </c>
      <c r="H99" s="129" t="s">
        <v>42</v>
      </c>
      <c r="I99" s="137">
        <v>4</v>
      </c>
      <c r="J99" s="137">
        <v>4</v>
      </c>
      <c r="K99" s="130">
        <v>3</v>
      </c>
      <c r="L99" s="132">
        <v>0.19180728343358575</v>
      </c>
      <c r="M99" s="132">
        <v>0.41575000944429746</v>
      </c>
      <c r="N99" s="132">
        <v>0.80872431166496206</v>
      </c>
      <c r="O99" s="133">
        <v>0.27777777777777779</v>
      </c>
      <c r="P99" s="133">
        <v>0.21739130434782608</v>
      </c>
      <c r="Q99" s="133">
        <v>0.21739130434782608</v>
      </c>
      <c r="R99" s="133">
        <v>0.13043478260869565</v>
      </c>
      <c r="S99" s="133">
        <v>0.2</v>
      </c>
      <c r="T99" s="133">
        <v>0.22727272727272727</v>
      </c>
      <c r="U99" s="133">
        <v>0.23076923076923078</v>
      </c>
      <c r="V99" s="133">
        <v>0.13043478260869565</v>
      </c>
      <c r="W99" s="133">
        <v>0.27272727272727271</v>
      </c>
      <c r="X99" s="134">
        <v>0.21428571428571427</v>
      </c>
      <c r="Y99" s="133">
        <v>0.1875</v>
      </c>
      <c r="Z99" s="133">
        <v>0.2</v>
      </c>
      <c r="AA99" s="133">
        <v>0.16666666666666666</v>
      </c>
      <c r="AB99" s="133">
        <v>0.20833333333333334</v>
      </c>
      <c r="AC99" s="133">
        <v>0.17391304347826086</v>
      </c>
      <c r="AD99" s="135">
        <v>0.18181818181818182</v>
      </c>
    </row>
    <row r="100" spans="1:30" x14ac:dyDescent="0.3">
      <c r="A100" s="198"/>
      <c r="B100" s="198"/>
      <c r="C100" s="198"/>
      <c r="D100" s="159">
        <v>161560000</v>
      </c>
      <c r="E100" s="155">
        <v>112679</v>
      </c>
      <c r="F100" s="128" t="s">
        <v>77</v>
      </c>
      <c r="G100" s="128" t="s">
        <v>42</v>
      </c>
      <c r="H100" s="129" t="s">
        <v>42</v>
      </c>
      <c r="I100" s="137">
        <v>5</v>
      </c>
      <c r="J100" s="137">
        <v>5</v>
      </c>
      <c r="K100" s="137">
        <v>5</v>
      </c>
      <c r="L100" s="132">
        <v>0.17958716706461791</v>
      </c>
      <c r="M100" s="132">
        <v>0.39283011157604159</v>
      </c>
      <c r="N100" s="132">
        <v>0.70407514227039025</v>
      </c>
      <c r="O100" s="133">
        <v>0.16666666666666666</v>
      </c>
      <c r="P100" s="133">
        <v>0.21739130434782608</v>
      </c>
      <c r="Q100" s="133">
        <v>0.21739130434782608</v>
      </c>
      <c r="R100" s="133">
        <v>0.21739130434782608</v>
      </c>
      <c r="S100" s="133">
        <v>0.2</v>
      </c>
      <c r="T100" s="133">
        <v>0.22727272727272727</v>
      </c>
      <c r="U100" s="133">
        <v>0.23076923076923078</v>
      </c>
      <c r="V100" s="133">
        <v>0.21739130434782608</v>
      </c>
      <c r="W100" s="133">
        <v>9.0909090909090912E-2</v>
      </c>
      <c r="X100" s="134">
        <v>0.21428571428571427</v>
      </c>
      <c r="Y100" s="133">
        <v>0.125</v>
      </c>
      <c r="Z100" s="133">
        <v>0.2</v>
      </c>
      <c r="AA100" s="133">
        <v>0.16666666666666666</v>
      </c>
      <c r="AB100" s="133">
        <v>0.20833333333333334</v>
      </c>
      <c r="AC100" s="133">
        <v>0.21739130434782608</v>
      </c>
      <c r="AD100" s="135">
        <v>0.22727272727272727</v>
      </c>
    </row>
    <row r="101" spans="1:30" x14ac:dyDescent="0.3">
      <c r="A101" s="198"/>
      <c r="B101" s="198"/>
      <c r="C101" s="198"/>
      <c r="D101" s="220"/>
      <c r="E101" s="151">
        <v>114020</v>
      </c>
      <c r="F101" s="128" t="s">
        <v>40</v>
      </c>
      <c r="G101" s="128">
        <v>2</v>
      </c>
      <c r="H101" s="129">
        <v>2</v>
      </c>
      <c r="I101" s="130">
        <v>3</v>
      </c>
      <c r="J101" s="130">
        <v>3</v>
      </c>
      <c r="K101" s="130">
        <v>4</v>
      </c>
      <c r="L101" s="132">
        <v>0.19513045487540598</v>
      </c>
      <c r="M101" s="132">
        <v>0.42648440126368864</v>
      </c>
      <c r="N101" s="132">
        <v>0.74283309483157534</v>
      </c>
      <c r="O101" s="133">
        <v>0.16666666666666666</v>
      </c>
      <c r="P101" s="133">
        <v>0.21739130434782608</v>
      </c>
      <c r="Q101" s="133">
        <v>0.17391304347826086</v>
      </c>
      <c r="R101" s="133">
        <v>0.21739130434782608</v>
      </c>
      <c r="S101" s="133">
        <v>0.2</v>
      </c>
      <c r="T101" s="133">
        <v>0.22727272727272727</v>
      </c>
      <c r="U101" s="133">
        <v>0.15384615384615385</v>
      </c>
      <c r="V101" s="133">
        <v>0.21739130434782608</v>
      </c>
      <c r="W101" s="133">
        <v>9.0909090909090912E-2</v>
      </c>
      <c r="X101" s="134">
        <v>0.21428571428571427</v>
      </c>
      <c r="Y101" s="133">
        <v>0.1875</v>
      </c>
      <c r="Z101" s="133">
        <v>0.1</v>
      </c>
      <c r="AA101" s="133">
        <v>0.41666666666666669</v>
      </c>
      <c r="AB101" s="133">
        <v>0.16666666666666666</v>
      </c>
      <c r="AC101" s="133">
        <v>0.21739130434782608</v>
      </c>
      <c r="AD101" s="135">
        <v>0.18181818181818182</v>
      </c>
    </row>
    <row r="102" spans="1:30" ht="15" thickBot="1" x14ac:dyDescent="0.35">
      <c r="A102" s="199"/>
      <c r="B102" s="199"/>
      <c r="C102" s="199"/>
      <c r="D102" s="221"/>
      <c r="E102" s="157">
        <v>113575</v>
      </c>
      <c r="F102" s="139" t="s">
        <v>78</v>
      </c>
      <c r="G102" s="139">
        <v>3</v>
      </c>
      <c r="H102" s="140">
        <v>3</v>
      </c>
      <c r="I102" s="162">
        <v>2</v>
      </c>
      <c r="J102" s="162">
        <v>2</v>
      </c>
      <c r="K102" s="141">
        <v>2</v>
      </c>
      <c r="L102" s="143">
        <v>0.20453417343316729</v>
      </c>
      <c r="M102" s="143">
        <v>0.44351297089888936</v>
      </c>
      <c r="N102" s="143">
        <v>0.8237253093238649</v>
      </c>
      <c r="O102" s="144">
        <v>0.1111111111111111</v>
      </c>
      <c r="P102" s="144">
        <v>0.13043478260869565</v>
      </c>
      <c r="Q102" s="144">
        <v>0.17391304347826086</v>
      </c>
      <c r="R102" s="144">
        <v>0.21739130434782608</v>
      </c>
      <c r="S102" s="144">
        <v>0.2</v>
      </c>
      <c r="T102" s="144">
        <v>9.0909090909090912E-2</v>
      </c>
      <c r="U102" s="144">
        <v>0.15384615384615385</v>
      </c>
      <c r="V102" s="144">
        <v>0.21739130434782608</v>
      </c>
      <c r="W102" s="144">
        <v>0.27272727272727271</v>
      </c>
      <c r="X102" s="145">
        <v>0.14285714285714285</v>
      </c>
      <c r="Y102" s="144">
        <v>0.25</v>
      </c>
      <c r="Z102" s="144">
        <v>0.1</v>
      </c>
      <c r="AA102" s="144">
        <v>8.3333333333333329E-2</v>
      </c>
      <c r="AB102" s="144">
        <v>0.20833333333333334</v>
      </c>
      <c r="AC102" s="144">
        <v>0.17391304347826086</v>
      </c>
      <c r="AD102" s="146">
        <v>0.18181818181818182</v>
      </c>
    </row>
    <row r="103" spans="1:30" x14ac:dyDescent="0.3">
      <c r="A103" s="197">
        <v>22</v>
      </c>
      <c r="B103" s="197" t="s">
        <v>81</v>
      </c>
      <c r="C103" s="197">
        <v>10</v>
      </c>
      <c r="D103" s="116" t="s">
        <v>82</v>
      </c>
      <c r="E103" s="154">
        <v>114202</v>
      </c>
      <c r="F103" s="118" t="s">
        <v>57</v>
      </c>
      <c r="G103" s="118">
        <v>1</v>
      </c>
      <c r="H103" s="119">
        <v>1</v>
      </c>
      <c r="I103" s="120">
        <v>2</v>
      </c>
      <c r="J103" s="120">
        <v>2</v>
      </c>
      <c r="K103" s="120">
        <v>2</v>
      </c>
      <c r="L103" s="122">
        <v>0.26328132212226907</v>
      </c>
      <c r="M103" s="122">
        <v>0.50948925236510101</v>
      </c>
      <c r="N103" s="122">
        <v>0.70112781897801424</v>
      </c>
      <c r="O103" s="123">
        <v>0.25</v>
      </c>
      <c r="P103" s="123">
        <v>0.25</v>
      </c>
      <c r="Q103" s="123">
        <v>0.25</v>
      </c>
      <c r="R103" s="123">
        <v>0.25</v>
      </c>
      <c r="S103" s="123">
        <v>0.2857142857142857</v>
      </c>
      <c r="T103" s="123">
        <v>0.30769230769230771</v>
      </c>
      <c r="U103" s="123">
        <v>0.3</v>
      </c>
      <c r="V103" s="123">
        <v>0.25</v>
      </c>
      <c r="W103" s="123">
        <v>0.16666666666666666</v>
      </c>
      <c r="X103" s="158">
        <v>0.3125</v>
      </c>
      <c r="Y103" s="123">
        <v>0.33333333333333331</v>
      </c>
      <c r="Z103" s="123">
        <v>0.25</v>
      </c>
      <c r="AA103" s="123">
        <v>0.2</v>
      </c>
      <c r="AB103" s="123">
        <v>0.25</v>
      </c>
      <c r="AC103" s="123">
        <v>0.25</v>
      </c>
      <c r="AD103" s="125">
        <v>0.25</v>
      </c>
    </row>
    <row r="104" spans="1:30" x14ac:dyDescent="0.3">
      <c r="A104" s="198"/>
      <c r="B104" s="198"/>
      <c r="C104" s="198"/>
      <c r="D104" s="126" t="s">
        <v>37</v>
      </c>
      <c r="E104" s="151">
        <v>110070</v>
      </c>
      <c r="F104" s="128" t="s">
        <v>83</v>
      </c>
      <c r="G104" s="128">
        <v>2</v>
      </c>
      <c r="H104" s="129">
        <v>2</v>
      </c>
      <c r="I104" s="130">
        <v>1</v>
      </c>
      <c r="J104" s="130">
        <v>1</v>
      </c>
      <c r="K104" s="130">
        <v>1</v>
      </c>
      <c r="L104" s="132">
        <v>0.29080791614814555</v>
      </c>
      <c r="M104" s="132">
        <v>0.55546494971231919</v>
      </c>
      <c r="N104" s="132">
        <v>0.88413487671537627</v>
      </c>
      <c r="O104" s="133">
        <v>0.25</v>
      </c>
      <c r="P104" s="133">
        <v>0.25</v>
      </c>
      <c r="Q104" s="133">
        <v>0.25</v>
      </c>
      <c r="R104" s="133">
        <v>0.25</v>
      </c>
      <c r="S104" s="133">
        <v>0.2857142857142857</v>
      </c>
      <c r="T104" s="133">
        <v>0.30769230769230771</v>
      </c>
      <c r="U104" s="133">
        <v>0.2</v>
      </c>
      <c r="V104" s="133">
        <v>0.25</v>
      </c>
      <c r="W104" s="133">
        <v>0.5</v>
      </c>
      <c r="X104" s="134">
        <v>0.3125</v>
      </c>
      <c r="Y104" s="133">
        <v>8.3333333333333329E-2</v>
      </c>
      <c r="Z104" s="133">
        <v>0.125</v>
      </c>
      <c r="AA104" s="133">
        <v>0.2</v>
      </c>
      <c r="AB104" s="133">
        <v>0.25</v>
      </c>
      <c r="AC104" s="133">
        <v>0.25</v>
      </c>
      <c r="AD104" s="135">
        <v>0.25</v>
      </c>
    </row>
    <row r="105" spans="1:30" x14ac:dyDescent="0.3">
      <c r="A105" s="198"/>
      <c r="B105" s="198"/>
      <c r="C105" s="198"/>
      <c r="D105" s="225">
        <v>85000000</v>
      </c>
      <c r="E105" s="155">
        <v>113767</v>
      </c>
      <c r="F105" s="128" t="s">
        <v>32</v>
      </c>
      <c r="G105" s="128" t="s">
        <v>84</v>
      </c>
      <c r="H105" s="129" t="s">
        <v>42</v>
      </c>
      <c r="I105" s="137">
        <v>3</v>
      </c>
      <c r="J105" s="137">
        <v>3</v>
      </c>
      <c r="K105" s="137">
        <v>3</v>
      </c>
      <c r="L105" s="132">
        <v>0.23881939973011129</v>
      </c>
      <c r="M105" s="132">
        <v>0.46076390191387095</v>
      </c>
      <c r="N105" s="132">
        <v>0.60626232830701177</v>
      </c>
      <c r="O105" s="133">
        <v>0.25</v>
      </c>
      <c r="P105" s="133">
        <v>0.25</v>
      </c>
      <c r="Q105" s="133">
        <v>0.25</v>
      </c>
      <c r="R105" s="133">
        <v>0.25</v>
      </c>
      <c r="S105" s="133">
        <v>0.2857142857142857</v>
      </c>
      <c r="T105" s="133">
        <v>0.23076923076923078</v>
      </c>
      <c r="U105" s="133">
        <v>0.3</v>
      </c>
      <c r="V105" s="133">
        <v>0.25</v>
      </c>
      <c r="W105" s="133">
        <v>0.16666666666666666</v>
      </c>
      <c r="X105" s="134">
        <v>0.1875</v>
      </c>
      <c r="Y105" s="133">
        <v>0.33333333333333331</v>
      </c>
      <c r="Z105" s="133">
        <v>0.5</v>
      </c>
      <c r="AA105" s="133">
        <v>0.33333333333333331</v>
      </c>
      <c r="AB105" s="133">
        <v>0.25</v>
      </c>
      <c r="AC105" s="133">
        <v>0.25</v>
      </c>
      <c r="AD105" s="135">
        <v>0.25</v>
      </c>
    </row>
    <row r="106" spans="1:30" ht="15" thickBot="1" x14ac:dyDescent="0.35">
      <c r="A106" s="199"/>
      <c r="B106" s="199"/>
      <c r="C106" s="199"/>
      <c r="D106" s="226"/>
      <c r="E106" s="157">
        <v>113554</v>
      </c>
      <c r="F106" s="139" t="s">
        <v>85</v>
      </c>
      <c r="G106" s="139" t="s">
        <v>84</v>
      </c>
      <c r="H106" s="140" t="s">
        <v>42</v>
      </c>
      <c r="I106" s="141">
        <v>4</v>
      </c>
      <c r="J106" s="141">
        <v>4</v>
      </c>
      <c r="K106" s="141">
        <v>4</v>
      </c>
      <c r="L106" s="143">
        <v>0.20709136199947251</v>
      </c>
      <c r="M106" s="143">
        <v>0.40148013731941051</v>
      </c>
      <c r="N106" s="143">
        <v>0.570220507369535</v>
      </c>
      <c r="O106" s="144">
        <v>0.25</v>
      </c>
      <c r="P106" s="144">
        <v>0.25</v>
      </c>
      <c r="Q106" s="144">
        <v>0.25</v>
      </c>
      <c r="R106" s="144">
        <v>0.25</v>
      </c>
      <c r="S106" s="144">
        <v>0.14285714285714285</v>
      </c>
      <c r="T106" s="144">
        <v>0.15384615384615385</v>
      </c>
      <c r="U106" s="144">
        <v>0.2</v>
      </c>
      <c r="V106" s="144">
        <v>0.25</v>
      </c>
      <c r="W106" s="144">
        <v>0.16666666666666666</v>
      </c>
      <c r="X106" s="145">
        <v>0.1875</v>
      </c>
      <c r="Y106" s="144">
        <v>0.25</v>
      </c>
      <c r="Z106" s="144">
        <v>0.125</v>
      </c>
      <c r="AA106" s="144">
        <v>0.26666666666666666</v>
      </c>
      <c r="AB106" s="144">
        <v>0.25</v>
      </c>
      <c r="AC106" s="144">
        <v>0.25</v>
      </c>
      <c r="AD106" s="146">
        <v>0.25</v>
      </c>
    </row>
    <row r="107" spans="1:30" x14ac:dyDescent="0.3">
      <c r="A107" s="197">
        <v>23</v>
      </c>
      <c r="B107" s="197" t="s">
        <v>86</v>
      </c>
      <c r="C107" s="197">
        <v>10</v>
      </c>
      <c r="D107" s="218" t="s">
        <v>87</v>
      </c>
      <c r="E107" s="161">
        <v>110013</v>
      </c>
      <c r="F107" s="118" t="s">
        <v>88</v>
      </c>
      <c r="G107" s="118" t="s">
        <v>42</v>
      </c>
      <c r="H107" s="119" t="s">
        <v>42</v>
      </c>
      <c r="I107" s="121">
        <v>3</v>
      </c>
      <c r="J107" s="121">
        <v>3</v>
      </c>
      <c r="K107" s="121">
        <v>3</v>
      </c>
      <c r="L107" s="122">
        <v>0.27422111460538212</v>
      </c>
      <c r="M107" s="122">
        <v>0.46558013961326378</v>
      </c>
      <c r="N107" s="122">
        <v>0.63571491548459247</v>
      </c>
      <c r="O107" s="123">
        <v>0.33333333333333331</v>
      </c>
      <c r="P107" s="123">
        <v>0.27272727272727271</v>
      </c>
      <c r="Q107" s="123">
        <v>0.35714285714285715</v>
      </c>
      <c r="R107" s="123">
        <v>0.33333333333333331</v>
      </c>
      <c r="S107" s="123">
        <v>0.33333333333333331</v>
      </c>
      <c r="T107" s="123">
        <v>0.23076923076923078</v>
      </c>
      <c r="U107" s="123">
        <v>0.33333333333333331</v>
      </c>
      <c r="V107" s="123">
        <v>0.33333333333333331</v>
      </c>
      <c r="W107" s="123">
        <v>0.14285714285714285</v>
      </c>
      <c r="X107" s="158">
        <v>0.2857142857142857</v>
      </c>
      <c r="Y107" s="123">
        <v>0.1111111111111111</v>
      </c>
      <c r="Z107" s="123">
        <v>0.33333333333333331</v>
      </c>
      <c r="AA107" s="123">
        <v>0.45454545454545453</v>
      </c>
      <c r="AB107" s="123">
        <v>0.35714285714285715</v>
      </c>
      <c r="AC107" s="123">
        <v>0.33333333333333331</v>
      </c>
      <c r="AD107" s="125">
        <v>0.33333333333333331</v>
      </c>
    </row>
    <row r="108" spans="1:30" x14ac:dyDescent="0.3">
      <c r="A108" s="198"/>
      <c r="B108" s="198"/>
      <c r="C108" s="198"/>
      <c r="D108" s="219"/>
      <c r="E108" s="155">
        <v>111045</v>
      </c>
      <c r="F108" s="128" t="s">
        <v>49</v>
      </c>
      <c r="G108" s="128">
        <v>1</v>
      </c>
      <c r="H108" s="129">
        <v>1</v>
      </c>
      <c r="I108" s="131">
        <v>1</v>
      </c>
      <c r="J108" s="131">
        <v>1</v>
      </c>
      <c r="K108" s="131">
        <v>1</v>
      </c>
      <c r="L108" s="132">
        <v>0.38012318917170662</v>
      </c>
      <c r="M108" s="132">
        <v>0.6404160727133843</v>
      </c>
      <c r="N108" s="132">
        <v>0.92961743091210691</v>
      </c>
      <c r="O108" s="133">
        <v>0.33333333333333331</v>
      </c>
      <c r="P108" s="133">
        <v>0.45454545454545453</v>
      </c>
      <c r="Q108" s="133">
        <v>0.35714285714285715</v>
      </c>
      <c r="R108" s="133">
        <v>0.33333333333333331</v>
      </c>
      <c r="S108" s="133">
        <v>0.33333333333333331</v>
      </c>
      <c r="T108" s="133">
        <v>0.38461538461538464</v>
      </c>
      <c r="U108" s="133">
        <v>0.33333333333333331</v>
      </c>
      <c r="V108" s="133">
        <v>0.41666666666666669</v>
      </c>
      <c r="W108" s="133">
        <v>0.42857142857142855</v>
      </c>
      <c r="X108" s="134">
        <v>0.35714285714285715</v>
      </c>
      <c r="Y108" s="133">
        <v>0.44444444444444442</v>
      </c>
      <c r="Z108" s="133">
        <v>0.33333333333333331</v>
      </c>
      <c r="AA108" s="133">
        <v>0.18181818181818182</v>
      </c>
      <c r="AB108" s="133">
        <v>0.35714285714285715</v>
      </c>
      <c r="AC108" s="133">
        <v>0.33333333333333331</v>
      </c>
      <c r="AD108" s="135">
        <v>0.33333333333333331</v>
      </c>
    </row>
    <row r="109" spans="1:30" ht="15" thickBot="1" x14ac:dyDescent="0.35">
      <c r="A109" s="199"/>
      <c r="B109" s="199"/>
      <c r="C109" s="199"/>
      <c r="D109" s="152" t="s">
        <v>89</v>
      </c>
      <c r="E109" s="157">
        <v>112503</v>
      </c>
      <c r="F109" s="139" t="s">
        <v>52</v>
      </c>
      <c r="G109" s="139">
        <v>2</v>
      </c>
      <c r="H109" s="140">
        <v>2</v>
      </c>
      <c r="I109" s="142">
        <v>2</v>
      </c>
      <c r="J109" s="142">
        <v>2</v>
      </c>
      <c r="K109" s="142">
        <v>2</v>
      </c>
      <c r="L109" s="143">
        <v>0.3456556962229097</v>
      </c>
      <c r="M109" s="143">
        <v>0.58193844115175275</v>
      </c>
      <c r="N109" s="143">
        <v>0.8047918737912475</v>
      </c>
      <c r="O109" s="144">
        <v>0.33333333333333331</v>
      </c>
      <c r="P109" s="144">
        <v>0.27272727272727271</v>
      </c>
      <c r="Q109" s="144">
        <v>0.2857142857142857</v>
      </c>
      <c r="R109" s="144">
        <v>0.33333333333333331</v>
      </c>
      <c r="S109" s="144">
        <v>0.33333333333333331</v>
      </c>
      <c r="T109" s="144">
        <v>0.38461538461538464</v>
      </c>
      <c r="U109" s="144">
        <v>0.33333333333333331</v>
      </c>
      <c r="V109" s="144">
        <v>0.25</v>
      </c>
      <c r="W109" s="144">
        <v>0.42857142857142855</v>
      </c>
      <c r="X109" s="145">
        <v>0.35714285714285715</v>
      </c>
      <c r="Y109" s="144">
        <v>0.44444444444444442</v>
      </c>
      <c r="Z109" s="144">
        <v>0.33333333333333331</v>
      </c>
      <c r="AA109" s="144">
        <v>0.36363636363636365</v>
      </c>
      <c r="AB109" s="144">
        <v>0.2857142857142857</v>
      </c>
      <c r="AC109" s="144">
        <v>0.33333333333333331</v>
      </c>
      <c r="AD109" s="146">
        <v>0.33333333333333331</v>
      </c>
    </row>
    <row r="110" spans="1:30" x14ac:dyDescent="0.3">
      <c r="A110" s="197">
        <v>24</v>
      </c>
      <c r="B110" s="197" t="s">
        <v>90</v>
      </c>
      <c r="C110" s="197">
        <v>10</v>
      </c>
      <c r="D110" s="218" t="s">
        <v>91</v>
      </c>
      <c r="E110" s="154">
        <v>113965</v>
      </c>
      <c r="F110" s="118" t="s">
        <v>92</v>
      </c>
      <c r="G110" s="118">
        <v>1</v>
      </c>
      <c r="H110" s="119">
        <v>1</v>
      </c>
      <c r="I110" s="121">
        <v>1</v>
      </c>
      <c r="J110" s="121">
        <v>1</v>
      </c>
      <c r="K110" s="121">
        <v>1</v>
      </c>
      <c r="L110" s="122">
        <v>0.26003158867939413</v>
      </c>
      <c r="M110" s="122">
        <v>0.51316578128902657</v>
      </c>
      <c r="N110" s="122">
        <v>0.84823544072239565</v>
      </c>
      <c r="O110" s="123">
        <v>0.25</v>
      </c>
      <c r="P110" s="123">
        <v>0.35714285714285715</v>
      </c>
      <c r="Q110" s="123">
        <v>0.25</v>
      </c>
      <c r="R110" s="123">
        <v>0.25</v>
      </c>
      <c r="S110" s="123">
        <v>0.25</v>
      </c>
      <c r="T110" s="123">
        <v>0.26315789473684209</v>
      </c>
      <c r="U110" s="123">
        <v>0.22222222222222221</v>
      </c>
      <c r="V110" s="123">
        <v>0.35714285714285715</v>
      </c>
      <c r="W110" s="123">
        <v>0.25</v>
      </c>
      <c r="X110" s="158">
        <v>0.21052631578947367</v>
      </c>
      <c r="Y110" s="123">
        <v>0.125</v>
      </c>
      <c r="Z110" s="123">
        <v>0.16666666666666666</v>
      </c>
      <c r="AA110" s="123">
        <v>0.27777777777777779</v>
      </c>
      <c r="AB110" s="123">
        <v>0.29411764705882354</v>
      </c>
      <c r="AC110" s="123">
        <v>0.26315789473684209</v>
      </c>
      <c r="AD110" s="125">
        <v>0.29411764705882354</v>
      </c>
    </row>
    <row r="111" spans="1:30" x14ac:dyDescent="0.3">
      <c r="A111" s="198"/>
      <c r="B111" s="198"/>
      <c r="C111" s="198"/>
      <c r="D111" s="219"/>
      <c r="E111" s="155">
        <v>110456</v>
      </c>
      <c r="F111" s="128" t="s">
        <v>93</v>
      </c>
      <c r="G111" s="128" t="s">
        <v>42</v>
      </c>
      <c r="H111" s="129" t="s">
        <v>42</v>
      </c>
      <c r="I111" s="131">
        <v>4</v>
      </c>
      <c r="J111" s="131">
        <v>4</v>
      </c>
      <c r="K111" s="131">
        <v>4</v>
      </c>
      <c r="L111" s="132">
        <v>0.24456856946749816</v>
      </c>
      <c r="M111" s="132">
        <v>0.48288070065107941</v>
      </c>
      <c r="N111" s="132">
        <v>0.77547116128859483</v>
      </c>
      <c r="O111" s="133">
        <v>0.25</v>
      </c>
      <c r="P111" s="133">
        <v>0.21428571428571427</v>
      </c>
      <c r="Q111" s="133">
        <v>0.25</v>
      </c>
      <c r="R111" s="133">
        <v>0.25</v>
      </c>
      <c r="S111" s="133">
        <v>0.25</v>
      </c>
      <c r="T111" s="133">
        <v>0.21052631578947367</v>
      </c>
      <c r="U111" s="133">
        <v>0.33333333333333331</v>
      </c>
      <c r="V111" s="133">
        <v>0.21428571428571427</v>
      </c>
      <c r="W111" s="133">
        <v>0.25</v>
      </c>
      <c r="X111" s="134">
        <v>0.26315789473684209</v>
      </c>
      <c r="Y111" s="133">
        <v>0.25</v>
      </c>
      <c r="Z111" s="133">
        <v>0.33333333333333331</v>
      </c>
      <c r="AA111" s="133">
        <v>0.22222222222222221</v>
      </c>
      <c r="AB111" s="133">
        <v>0.29411764705882354</v>
      </c>
      <c r="AC111" s="133">
        <v>0.26315789473684209</v>
      </c>
      <c r="AD111" s="135">
        <v>0.29411764705882354</v>
      </c>
    </row>
    <row r="112" spans="1:30" x14ac:dyDescent="0.3">
      <c r="A112" s="198"/>
      <c r="B112" s="198"/>
      <c r="C112" s="198"/>
      <c r="D112" s="126" t="s">
        <v>37</v>
      </c>
      <c r="E112" s="155">
        <v>110138</v>
      </c>
      <c r="F112" s="163" t="s">
        <v>94</v>
      </c>
      <c r="G112" s="128">
        <v>2</v>
      </c>
      <c r="H112" s="129">
        <v>3</v>
      </c>
      <c r="I112" s="131">
        <v>3</v>
      </c>
      <c r="J112" s="131">
        <v>3</v>
      </c>
      <c r="K112" s="131">
        <v>3</v>
      </c>
      <c r="L112" s="132">
        <v>0.2471211952417309</v>
      </c>
      <c r="M112" s="132">
        <v>0.48802982234196851</v>
      </c>
      <c r="N112" s="132">
        <v>0.7840366687752669</v>
      </c>
      <c r="O112" s="133">
        <v>0.25</v>
      </c>
      <c r="P112" s="133">
        <v>0.21428571428571427</v>
      </c>
      <c r="Q112" s="133">
        <v>0.25</v>
      </c>
      <c r="R112" s="133">
        <v>0.25</v>
      </c>
      <c r="S112" s="133">
        <v>0.25</v>
      </c>
      <c r="T112" s="133">
        <v>0.26315789473684209</v>
      </c>
      <c r="U112" s="133">
        <v>0.22222222222222221</v>
      </c>
      <c r="V112" s="133">
        <v>0.21428571428571427</v>
      </c>
      <c r="W112" s="133">
        <v>0.25</v>
      </c>
      <c r="X112" s="134">
        <v>0.26315789473684209</v>
      </c>
      <c r="Y112" s="133">
        <v>0.25</v>
      </c>
      <c r="Z112" s="133">
        <v>0.33333333333333331</v>
      </c>
      <c r="AA112" s="133">
        <v>0.22222222222222221</v>
      </c>
      <c r="AB112" s="133">
        <v>0.29411764705882354</v>
      </c>
      <c r="AC112" s="133">
        <v>0.21052631578947367</v>
      </c>
      <c r="AD112" s="135">
        <v>0.29411764705882354</v>
      </c>
    </row>
    <row r="113" spans="1:30" ht="15" thickBot="1" x14ac:dyDescent="0.35">
      <c r="A113" s="199"/>
      <c r="B113" s="199"/>
      <c r="C113" s="199"/>
      <c r="D113" s="152">
        <v>5115560</v>
      </c>
      <c r="E113" s="157">
        <v>111462</v>
      </c>
      <c r="F113" s="139" t="s">
        <v>95</v>
      </c>
      <c r="G113" s="139">
        <v>3</v>
      </c>
      <c r="H113" s="140">
        <v>2</v>
      </c>
      <c r="I113" s="142">
        <v>2</v>
      </c>
      <c r="J113" s="142">
        <v>2</v>
      </c>
      <c r="K113" s="142">
        <v>2</v>
      </c>
      <c r="L113" s="143">
        <v>0.24827864661137525</v>
      </c>
      <c r="M113" s="143">
        <v>0.49040681431410399</v>
      </c>
      <c r="N113" s="143">
        <v>0.78736235351240036</v>
      </c>
      <c r="O113" s="144">
        <v>0.25</v>
      </c>
      <c r="P113" s="144">
        <v>0.21428571428571427</v>
      </c>
      <c r="Q113" s="144">
        <v>0.25</v>
      </c>
      <c r="R113" s="144">
        <v>0.25</v>
      </c>
      <c r="S113" s="144">
        <v>0.25</v>
      </c>
      <c r="T113" s="144">
        <v>0.26315789473684209</v>
      </c>
      <c r="U113" s="144">
        <v>0.22222222222222221</v>
      </c>
      <c r="V113" s="144">
        <v>0.21428571428571427</v>
      </c>
      <c r="W113" s="144">
        <v>0.25</v>
      </c>
      <c r="X113" s="145">
        <v>0.26315789473684209</v>
      </c>
      <c r="Y113" s="144">
        <v>0.375</v>
      </c>
      <c r="Z113" s="144">
        <v>0.16666666666666666</v>
      </c>
      <c r="AA113" s="144">
        <v>0.27777777777777779</v>
      </c>
      <c r="AB113" s="144">
        <v>0.11764705882352941</v>
      </c>
      <c r="AC113" s="144">
        <v>0.26315789473684209</v>
      </c>
      <c r="AD113" s="146">
        <v>0.11764705882352941</v>
      </c>
    </row>
    <row r="114" spans="1:30" x14ac:dyDescent="0.3">
      <c r="A114" s="197">
        <v>25</v>
      </c>
      <c r="B114" s="197" t="s">
        <v>90</v>
      </c>
      <c r="C114" s="197">
        <v>20</v>
      </c>
      <c r="D114" s="218" t="s">
        <v>96</v>
      </c>
      <c r="E114" s="161">
        <v>110456</v>
      </c>
      <c r="F114" s="118" t="s">
        <v>93</v>
      </c>
      <c r="G114" s="118" t="s">
        <v>42</v>
      </c>
      <c r="H114" s="119" t="s">
        <v>42</v>
      </c>
      <c r="I114" s="121">
        <v>3</v>
      </c>
      <c r="J114" s="121">
        <v>3</v>
      </c>
      <c r="K114" s="121">
        <v>3</v>
      </c>
      <c r="L114" s="122">
        <v>0.28242223575032238</v>
      </c>
      <c r="M114" s="122">
        <v>0.47766874738747234</v>
      </c>
      <c r="N114" s="122">
        <v>0.54794458752428687</v>
      </c>
      <c r="O114" s="123">
        <v>0.33333333333333331</v>
      </c>
      <c r="P114" s="123">
        <v>0.33333333333333331</v>
      </c>
      <c r="Q114" s="123">
        <v>0.33333333333333331</v>
      </c>
      <c r="R114" s="123">
        <v>0.38461538461538464</v>
      </c>
      <c r="S114" s="123">
        <v>0.33333333333333331</v>
      </c>
      <c r="T114" s="123">
        <v>0.23076923076923078</v>
      </c>
      <c r="U114" s="123">
        <v>0.42857142857142855</v>
      </c>
      <c r="V114" s="123">
        <v>0.42857142857142855</v>
      </c>
      <c r="W114" s="123">
        <v>0.33333333333333331</v>
      </c>
      <c r="X114" s="158">
        <v>9.0909090909090912E-2</v>
      </c>
      <c r="Y114" s="123">
        <v>0.2857142857142857</v>
      </c>
      <c r="Z114" s="123">
        <v>0.4</v>
      </c>
      <c r="AA114" s="123">
        <v>0.30769230769230771</v>
      </c>
      <c r="AB114" s="123">
        <v>0.41666666666666669</v>
      </c>
      <c r="AC114" s="123">
        <v>0.35714285714285715</v>
      </c>
      <c r="AD114" s="125">
        <v>0.41666666666666669</v>
      </c>
    </row>
    <row r="115" spans="1:30" x14ac:dyDescent="0.3">
      <c r="A115" s="198"/>
      <c r="B115" s="198"/>
      <c r="C115" s="198"/>
      <c r="D115" s="219"/>
      <c r="E115" s="155">
        <v>110138</v>
      </c>
      <c r="F115" s="128" t="s">
        <v>94</v>
      </c>
      <c r="G115" s="128">
        <v>1</v>
      </c>
      <c r="H115" s="129">
        <v>1</v>
      </c>
      <c r="I115" s="131">
        <v>1</v>
      </c>
      <c r="J115" s="131">
        <v>1</v>
      </c>
      <c r="K115" s="131">
        <v>1</v>
      </c>
      <c r="L115" s="132">
        <v>0.36324256354385309</v>
      </c>
      <c r="M115" s="132">
        <v>0.60275320756853024</v>
      </c>
      <c r="N115" s="132">
        <v>0.9149026154787836</v>
      </c>
      <c r="O115" s="133">
        <v>0.33333333333333331</v>
      </c>
      <c r="P115" s="133">
        <v>0.33333333333333331</v>
      </c>
      <c r="Q115" s="133">
        <v>0.33333333333333331</v>
      </c>
      <c r="R115" s="133">
        <v>0.23076923076923078</v>
      </c>
      <c r="S115" s="133">
        <v>0.33333333333333331</v>
      </c>
      <c r="T115" s="133">
        <v>0.38461538461538464</v>
      </c>
      <c r="U115" s="133">
        <v>0.2857142857142857</v>
      </c>
      <c r="V115" s="133">
        <v>0.42857142857142855</v>
      </c>
      <c r="W115" s="133">
        <v>0.33333333333333331</v>
      </c>
      <c r="X115" s="134">
        <v>0.45454545454545453</v>
      </c>
      <c r="Y115" s="133">
        <v>0.2857142857142857</v>
      </c>
      <c r="Z115" s="133">
        <v>0.4</v>
      </c>
      <c r="AA115" s="133">
        <v>0.30769230769230771</v>
      </c>
      <c r="AB115" s="133">
        <v>0.41666666666666669</v>
      </c>
      <c r="AC115" s="133">
        <v>0.2857142857142857</v>
      </c>
      <c r="AD115" s="135">
        <v>0.41666666666666669</v>
      </c>
    </row>
    <row r="116" spans="1:30" ht="15" thickBot="1" x14ac:dyDescent="0.35">
      <c r="A116" s="199"/>
      <c r="B116" s="199"/>
      <c r="C116" s="199"/>
      <c r="D116" s="152" t="s">
        <v>97</v>
      </c>
      <c r="E116" s="157">
        <v>111462</v>
      </c>
      <c r="F116" s="164" t="s">
        <v>95</v>
      </c>
      <c r="G116" s="139">
        <v>2</v>
      </c>
      <c r="H116" s="140">
        <v>2</v>
      </c>
      <c r="I116" s="142">
        <v>2</v>
      </c>
      <c r="J116" s="142">
        <v>2</v>
      </c>
      <c r="K116" s="142">
        <v>2</v>
      </c>
      <c r="L116" s="143">
        <v>0.35433520070582297</v>
      </c>
      <c r="M116" s="143">
        <v>0.58988417676056881</v>
      </c>
      <c r="N116" s="143">
        <v>0.86917609186159861</v>
      </c>
      <c r="O116" s="144">
        <v>0.33333333333333331</v>
      </c>
      <c r="P116" s="144">
        <v>0.33333333333333331</v>
      </c>
      <c r="Q116" s="144">
        <v>0.33333333333333331</v>
      </c>
      <c r="R116" s="144">
        <v>0.38461538461538464</v>
      </c>
      <c r="S116" s="144">
        <v>0.33333333333333331</v>
      </c>
      <c r="T116" s="144">
        <v>0.38461538461538464</v>
      </c>
      <c r="U116" s="144">
        <v>0.2857142857142857</v>
      </c>
      <c r="V116" s="144">
        <v>0.14285714285714285</v>
      </c>
      <c r="W116" s="144">
        <v>0.33333333333333331</v>
      </c>
      <c r="X116" s="145">
        <v>0.45454545454545453</v>
      </c>
      <c r="Y116" s="144">
        <v>0.42857142857142855</v>
      </c>
      <c r="Z116" s="144">
        <v>0.2</v>
      </c>
      <c r="AA116" s="144">
        <v>0.38461538461538464</v>
      </c>
      <c r="AB116" s="144">
        <v>0.16666666666666666</v>
      </c>
      <c r="AC116" s="144">
        <v>0.35714285714285715</v>
      </c>
      <c r="AD116" s="146">
        <v>0.16666666666666666</v>
      </c>
    </row>
    <row r="117" spans="1:30" x14ac:dyDescent="0.3">
      <c r="A117" s="197">
        <v>26</v>
      </c>
      <c r="B117" s="197" t="s">
        <v>90</v>
      </c>
      <c r="C117" s="197">
        <v>30</v>
      </c>
      <c r="D117" s="116" t="s">
        <v>98</v>
      </c>
      <c r="E117" s="161">
        <v>110456</v>
      </c>
      <c r="F117" s="118" t="s">
        <v>93</v>
      </c>
      <c r="G117" s="118">
        <v>1</v>
      </c>
      <c r="H117" s="119">
        <v>1</v>
      </c>
      <c r="I117" s="121">
        <v>1</v>
      </c>
      <c r="J117" s="121">
        <v>1</v>
      </c>
      <c r="K117" s="120">
        <v>2</v>
      </c>
      <c r="L117" s="122">
        <v>0.33859262954238334</v>
      </c>
      <c r="M117" s="122">
        <v>0.5834368555043199</v>
      </c>
      <c r="N117" s="122">
        <v>0.94346963145400742</v>
      </c>
      <c r="O117" s="123">
        <v>0.33333333333333331</v>
      </c>
      <c r="P117" s="123">
        <v>0.33333333333333331</v>
      </c>
      <c r="Q117" s="123">
        <v>0.33333333333333331</v>
      </c>
      <c r="R117" s="123">
        <v>0.38461538461538464</v>
      </c>
      <c r="S117" s="123">
        <v>0.33333333333333331</v>
      </c>
      <c r="T117" s="123">
        <v>0.33333333333333331</v>
      </c>
      <c r="U117" s="123">
        <v>0.42857142857142855</v>
      </c>
      <c r="V117" s="123">
        <v>0.33333333333333331</v>
      </c>
      <c r="W117" s="123">
        <v>0.33333333333333331</v>
      </c>
      <c r="X117" s="158">
        <v>0.33333333333333331</v>
      </c>
      <c r="Y117" s="123">
        <v>0.2857142857142857</v>
      </c>
      <c r="Z117" s="123">
        <v>0.4</v>
      </c>
      <c r="AA117" s="123">
        <v>0.30769230769230771</v>
      </c>
      <c r="AB117" s="123">
        <v>0.41666666666666669</v>
      </c>
      <c r="AC117" s="123">
        <v>0.35714285714285715</v>
      </c>
      <c r="AD117" s="125">
        <v>0.33333333333333331</v>
      </c>
    </row>
    <row r="118" spans="1:30" x14ac:dyDescent="0.3">
      <c r="A118" s="198"/>
      <c r="B118" s="198"/>
      <c r="C118" s="198"/>
      <c r="D118" s="126" t="s">
        <v>37</v>
      </c>
      <c r="E118" s="155">
        <v>110138</v>
      </c>
      <c r="F118" s="128" t="s">
        <v>94</v>
      </c>
      <c r="G118" s="128">
        <v>2</v>
      </c>
      <c r="H118" s="129">
        <v>3</v>
      </c>
      <c r="I118" s="131">
        <v>3</v>
      </c>
      <c r="J118" s="131">
        <v>3</v>
      </c>
      <c r="K118" s="137">
        <v>3</v>
      </c>
      <c r="L118" s="132">
        <v>0.3251410007970999</v>
      </c>
      <c r="M118" s="132">
        <v>0.5606044300278592</v>
      </c>
      <c r="N118" s="132">
        <v>0.90616553178191894</v>
      </c>
      <c r="O118" s="133">
        <v>0.33333333333333331</v>
      </c>
      <c r="P118" s="133">
        <v>0.33333333333333331</v>
      </c>
      <c r="Q118" s="133">
        <v>0.33333333333333331</v>
      </c>
      <c r="R118" s="133">
        <v>0.23076923076923078</v>
      </c>
      <c r="S118" s="133">
        <v>0.33333333333333331</v>
      </c>
      <c r="T118" s="133">
        <v>0.33333333333333331</v>
      </c>
      <c r="U118" s="133">
        <v>0.2857142857142857</v>
      </c>
      <c r="V118" s="133">
        <v>0.33333333333333331</v>
      </c>
      <c r="W118" s="133">
        <v>0.33333333333333331</v>
      </c>
      <c r="X118" s="134">
        <v>0.33333333333333331</v>
      </c>
      <c r="Y118" s="133">
        <v>0.2857142857142857</v>
      </c>
      <c r="Z118" s="133">
        <v>0.4</v>
      </c>
      <c r="AA118" s="133">
        <v>0.30769230769230771</v>
      </c>
      <c r="AB118" s="133">
        <v>0.41666666666666669</v>
      </c>
      <c r="AC118" s="133">
        <v>0.2857142857142857</v>
      </c>
      <c r="AD118" s="135">
        <v>0.33333333333333331</v>
      </c>
    </row>
    <row r="119" spans="1:30" ht="15" thickBot="1" x14ac:dyDescent="0.35">
      <c r="A119" s="199"/>
      <c r="B119" s="199"/>
      <c r="C119" s="199"/>
      <c r="D119" s="149">
        <v>2150000</v>
      </c>
      <c r="E119" s="157">
        <v>111462</v>
      </c>
      <c r="F119" s="164" t="s">
        <v>95</v>
      </c>
      <c r="G119" s="139">
        <v>3</v>
      </c>
      <c r="H119" s="140">
        <v>2</v>
      </c>
      <c r="I119" s="142">
        <v>2</v>
      </c>
      <c r="J119" s="142">
        <v>2</v>
      </c>
      <c r="K119" s="162">
        <v>1</v>
      </c>
      <c r="L119" s="143">
        <v>0.33626636966051515</v>
      </c>
      <c r="M119" s="143">
        <v>0.57994576814609466</v>
      </c>
      <c r="N119" s="143">
        <v>0.94614951370548372</v>
      </c>
      <c r="O119" s="144">
        <v>0.33333333333333331</v>
      </c>
      <c r="P119" s="144">
        <v>0.33333333333333331</v>
      </c>
      <c r="Q119" s="144">
        <v>0.33333333333333331</v>
      </c>
      <c r="R119" s="144">
        <v>0.38461538461538464</v>
      </c>
      <c r="S119" s="144">
        <v>0.33333333333333331</v>
      </c>
      <c r="T119" s="144">
        <v>0.33333333333333331</v>
      </c>
      <c r="U119" s="144">
        <v>0.2857142857142857</v>
      </c>
      <c r="V119" s="144">
        <v>0.33333333333333331</v>
      </c>
      <c r="W119" s="144">
        <v>0.33333333333333331</v>
      </c>
      <c r="X119" s="145">
        <v>0.33333333333333331</v>
      </c>
      <c r="Y119" s="144">
        <v>0.42857142857142855</v>
      </c>
      <c r="Z119" s="144">
        <v>0.2</v>
      </c>
      <c r="AA119" s="144">
        <v>0.38461538461538464</v>
      </c>
      <c r="AB119" s="144">
        <v>0.16666666666666666</v>
      </c>
      <c r="AC119" s="144">
        <v>0.35714285714285715</v>
      </c>
      <c r="AD119" s="146">
        <v>0.33333333333333331</v>
      </c>
    </row>
    <row r="120" spans="1:30" x14ac:dyDescent="0.3">
      <c r="A120" s="197">
        <v>27</v>
      </c>
      <c r="B120" s="197" t="s">
        <v>90</v>
      </c>
      <c r="C120" s="197">
        <v>40</v>
      </c>
      <c r="D120" s="116" t="s">
        <v>99</v>
      </c>
      <c r="E120" s="154">
        <v>113965</v>
      </c>
      <c r="F120" s="118" t="s">
        <v>92</v>
      </c>
      <c r="G120" s="118">
        <v>1</v>
      </c>
      <c r="H120" s="119">
        <v>1</v>
      </c>
      <c r="I120" s="121">
        <v>1</v>
      </c>
      <c r="J120" s="121">
        <v>1</v>
      </c>
      <c r="K120" s="121">
        <v>1</v>
      </c>
      <c r="L120" s="122">
        <v>0.27195730506976873</v>
      </c>
      <c r="M120" s="122">
        <v>0.52387691412911319</v>
      </c>
      <c r="N120" s="122">
        <v>0.83806546056571551</v>
      </c>
      <c r="O120" s="123">
        <v>0.25</v>
      </c>
      <c r="P120" s="123">
        <v>0.35714285714285715</v>
      </c>
      <c r="Q120" s="123">
        <v>0.25</v>
      </c>
      <c r="R120" s="123">
        <v>0.27777777777777779</v>
      </c>
      <c r="S120" s="123">
        <v>0.25</v>
      </c>
      <c r="T120" s="123">
        <v>0.25</v>
      </c>
      <c r="U120" s="123">
        <v>0.22222222222222221</v>
      </c>
      <c r="V120" s="123">
        <v>0.41666666666666669</v>
      </c>
      <c r="W120" s="123">
        <v>0.25</v>
      </c>
      <c r="X120" s="158">
        <v>0.26666666666666666</v>
      </c>
      <c r="Y120" s="123">
        <v>0.125</v>
      </c>
      <c r="Z120" s="123">
        <v>9.0909090909090912E-2</v>
      </c>
      <c r="AA120" s="123">
        <v>0.22222222222222221</v>
      </c>
      <c r="AB120" s="123">
        <v>0.29411764705882354</v>
      </c>
      <c r="AC120" s="123">
        <v>0.26315789473684209</v>
      </c>
      <c r="AD120" s="125">
        <v>0.29411764705882354</v>
      </c>
    </row>
    <row r="121" spans="1:30" x14ac:dyDescent="0.3">
      <c r="A121" s="198"/>
      <c r="B121" s="198"/>
      <c r="C121" s="198"/>
      <c r="D121" s="126"/>
      <c r="E121" s="155">
        <v>110456</v>
      </c>
      <c r="F121" s="128" t="s">
        <v>93</v>
      </c>
      <c r="G121" s="128">
        <v>2</v>
      </c>
      <c r="H121" s="129">
        <v>4</v>
      </c>
      <c r="I121" s="131">
        <v>4</v>
      </c>
      <c r="J121" s="131">
        <v>4</v>
      </c>
      <c r="K121" s="131">
        <v>4</v>
      </c>
      <c r="L121" s="132">
        <v>0.21450607847945263</v>
      </c>
      <c r="M121" s="132">
        <v>0.41736667390449095</v>
      </c>
      <c r="N121" s="132">
        <v>0.53099592423202269</v>
      </c>
      <c r="O121" s="133">
        <v>0.25</v>
      </c>
      <c r="P121" s="133">
        <v>0.21428571428571427</v>
      </c>
      <c r="Q121" s="133">
        <v>0.25</v>
      </c>
      <c r="R121" s="133">
        <v>0.27777777777777779</v>
      </c>
      <c r="S121" s="133">
        <v>0.25</v>
      </c>
      <c r="T121" s="133">
        <v>0.25</v>
      </c>
      <c r="U121" s="133">
        <v>0.33333333333333331</v>
      </c>
      <c r="V121" s="133">
        <v>0.25</v>
      </c>
      <c r="W121" s="133">
        <v>0.25</v>
      </c>
      <c r="X121" s="134">
        <v>6.6666666666666666E-2</v>
      </c>
      <c r="Y121" s="133">
        <v>0.25</v>
      </c>
      <c r="Z121" s="133">
        <v>0.36363636363636365</v>
      </c>
      <c r="AA121" s="133">
        <v>0.27777777777777779</v>
      </c>
      <c r="AB121" s="133">
        <v>0.29411764705882354</v>
      </c>
      <c r="AC121" s="133">
        <v>0.26315789473684209</v>
      </c>
      <c r="AD121" s="135">
        <v>0.29411764705882354</v>
      </c>
    </row>
    <row r="122" spans="1:30" x14ac:dyDescent="0.3">
      <c r="A122" s="198"/>
      <c r="B122" s="198"/>
      <c r="C122" s="198"/>
      <c r="D122" s="126" t="s">
        <v>37</v>
      </c>
      <c r="E122" s="155">
        <v>110138</v>
      </c>
      <c r="F122" s="128" t="s">
        <v>94</v>
      </c>
      <c r="G122" s="128">
        <v>3</v>
      </c>
      <c r="H122" s="129">
        <v>2</v>
      </c>
      <c r="I122" s="131">
        <v>2</v>
      </c>
      <c r="J122" s="131">
        <v>2</v>
      </c>
      <c r="K122" s="131">
        <v>2</v>
      </c>
      <c r="L122" s="132">
        <v>0.25859613845173979</v>
      </c>
      <c r="M122" s="132">
        <v>0.4965055544789152</v>
      </c>
      <c r="N122" s="132">
        <v>0.78640351263067954</v>
      </c>
      <c r="O122" s="133">
        <v>0.25</v>
      </c>
      <c r="P122" s="133">
        <v>0.21428571428571427</v>
      </c>
      <c r="Q122" s="133">
        <v>0.25</v>
      </c>
      <c r="R122" s="133">
        <v>0.16666666666666666</v>
      </c>
      <c r="S122" s="133">
        <v>0.25</v>
      </c>
      <c r="T122" s="133">
        <v>0.25</v>
      </c>
      <c r="U122" s="133">
        <v>0.22222222222222221</v>
      </c>
      <c r="V122" s="133">
        <v>0.25</v>
      </c>
      <c r="W122" s="133">
        <v>0.25</v>
      </c>
      <c r="X122" s="134">
        <v>0.33333333333333331</v>
      </c>
      <c r="Y122" s="133">
        <v>0.25</v>
      </c>
      <c r="Z122" s="133">
        <v>0.36363636363636365</v>
      </c>
      <c r="AA122" s="133">
        <v>0.22222222222222221</v>
      </c>
      <c r="AB122" s="133">
        <v>0.29411764705882354</v>
      </c>
      <c r="AC122" s="133">
        <v>0.21052631578947367</v>
      </c>
      <c r="AD122" s="135">
        <v>0.29411764705882354</v>
      </c>
    </row>
    <row r="123" spans="1:30" ht="15" thickBot="1" x14ac:dyDescent="0.35">
      <c r="A123" s="199"/>
      <c r="B123" s="199"/>
      <c r="C123" s="199"/>
      <c r="D123" s="152">
        <v>1350000</v>
      </c>
      <c r="E123" s="157">
        <v>111462</v>
      </c>
      <c r="F123" s="139" t="s">
        <v>95</v>
      </c>
      <c r="G123" s="139">
        <v>4</v>
      </c>
      <c r="H123" s="140">
        <v>3</v>
      </c>
      <c r="I123" s="142">
        <v>3</v>
      </c>
      <c r="J123" s="142">
        <v>3</v>
      </c>
      <c r="K123" s="142">
        <v>3</v>
      </c>
      <c r="L123" s="143">
        <v>0.25494047799903724</v>
      </c>
      <c r="M123" s="143">
        <v>0.49150196917619376</v>
      </c>
      <c r="N123" s="143">
        <v>0.7567341858544544</v>
      </c>
      <c r="O123" s="144">
        <v>0.25</v>
      </c>
      <c r="P123" s="144">
        <v>0.21428571428571427</v>
      </c>
      <c r="Q123" s="144">
        <v>0.25</v>
      </c>
      <c r="R123" s="144">
        <v>0.27777777777777779</v>
      </c>
      <c r="S123" s="144">
        <v>0.25</v>
      </c>
      <c r="T123" s="144">
        <v>0.25</v>
      </c>
      <c r="U123" s="144">
        <v>0.22222222222222221</v>
      </c>
      <c r="V123" s="144">
        <v>8.3333333333333329E-2</v>
      </c>
      <c r="W123" s="144">
        <v>0.25</v>
      </c>
      <c r="X123" s="145">
        <v>0.33333333333333331</v>
      </c>
      <c r="Y123" s="144">
        <v>0.375</v>
      </c>
      <c r="Z123" s="144">
        <v>0.18181818181818182</v>
      </c>
      <c r="AA123" s="144">
        <v>0.27777777777777779</v>
      </c>
      <c r="AB123" s="144">
        <v>0.11764705882352941</v>
      </c>
      <c r="AC123" s="144">
        <v>0.26315789473684209</v>
      </c>
      <c r="AD123" s="146">
        <v>0.11764705882352941</v>
      </c>
    </row>
    <row r="124" spans="1:30" x14ac:dyDescent="0.3">
      <c r="A124" s="197">
        <v>28</v>
      </c>
      <c r="B124" s="197" t="s">
        <v>90</v>
      </c>
      <c r="C124" s="197">
        <v>50</v>
      </c>
      <c r="D124" s="218" t="s">
        <v>100</v>
      </c>
      <c r="E124" s="154">
        <v>113965</v>
      </c>
      <c r="F124" s="118" t="s">
        <v>92</v>
      </c>
      <c r="G124" s="118">
        <v>1</v>
      </c>
      <c r="H124" s="119">
        <v>1</v>
      </c>
      <c r="I124" s="121">
        <v>1</v>
      </c>
      <c r="J124" s="121">
        <v>1</v>
      </c>
      <c r="K124" s="121">
        <v>1</v>
      </c>
      <c r="L124" s="122">
        <v>0.25728439276414483</v>
      </c>
      <c r="M124" s="122">
        <v>0.50601930917083016</v>
      </c>
      <c r="N124" s="122">
        <v>0.82448824588348002</v>
      </c>
      <c r="O124" s="123">
        <v>0.25</v>
      </c>
      <c r="P124" s="123">
        <v>0.35714285714285715</v>
      </c>
      <c r="Q124" s="123">
        <v>0.25</v>
      </c>
      <c r="R124" s="123">
        <v>0.27777777777777779</v>
      </c>
      <c r="S124" s="123">
        <v>0.25</v>
      </c>
      <c r="T124" s="123">
        <v>0.27777777777777779</v>
      </c>
      <c r="U124" s="123">
        <v>0.22222222222222221</v>
      </c>
      <c r="V124" s="123">
        <v>0.35714285714285715</v>
      </c>
      <c r="W124" s="123">
        <v>0.25</v>
      </c>
      <c r="X124" s="158">
        <v>0.2</v>
      </c>
      <c r="Y124" s="123">
        <v>0.125</v>
      </c>
      <c r="Z124" s="123">
        <v>9.0909090909090912E-2</v>
      </c>
      <c r="AA124" s="123">
        <v>0.22222222222222221</v>
      </c>
      <c r="AB124" s="123">
        <v>0.29411764705882354</v>
      </c>
      <c r="AC124" s="123">
        <v>0.26315789473684209</v>
      </c>
      <c r="AD124" s="125">
        <v>0.29411764705882354</v>
      </c>
    </row>
    <row r="125" spans="1:30" x14ac:dyDescent="0.3">
      <c r="A125" s="198"/>
      <c r="B125" s="198"/>
      <c r="C125" s="198"/>
      <c r="D125" s="219"/>
      <c r="E125" s="155">
        <v>110456</v>
      </c>
      <c r="F125" s="128" t="s">
        <v>93</v>
      </c>
      <c r="G125" s="128" t="s">
        <v>42</v>
      </c>
      <c r="H125" s="129" t="s">
        <v>42</v>
      </c>
      <c r="I125" s="131">
        <v>4</v>
      </c>
      <c r="J125" s="131">
        <v>4</v>
      </c>
      <c r="K125" s="131">
        <v>4</v>
      </c>
      <c r="L125" s="132">
        <v>0.24459695024894695</v>
      </c>
      <c r="M125" s="132">
        <v>0.48074758171274734</v>
      </c>
      <c r="N125" s="132">
        <v>0.75689778539635411</v>
      </c>
      <c r="O125" s="133">
        <v>0.25</v>
      </c>
      <c r="P125" s="133">
        <v>0.21428571428571427</v>
      </c>
      <c r="Q125" s="133">
        <v>0.25</v>
      </c>
      <c r="R125" s="133">
        <v>0.27777777777777779</v>
      </c>
      <c r="S125" s="133">
        <v>0.25</v>
      </c>
      <c r="T125" s="133">
        <v>0.16666666666666666</v>
      </c>
      <c r="U125" s="133">
        <v>0.33333333333333331</v>
      </c>
      <c r="V125" s="133">
        <v>0.21428571428571427</v>
      </c>
      <c r="W125" s="133">
        <v>0.25</v>
      </c>
      <c r="X125" s="134">
        <v>0.26666666666666666</v>
      </c>
      <c r="Y125" s="133">
        <v>0.25</v>
      </c>
      <c r="Z125" s="133">
        <v>0.36363636363636365</v>
      </c>
      <c r="AA125" s="133">
        <v>0.27777777777777779</v>
      </c>
      <c r="AB125" s="133">
        <v>0.29411764705882354</v>
      </c>
      <c r="AC125" s="133">
        <v>0.26315789473684209</v>
      </c>
      <c r="AD125" s="135">
        <v>0.29411764705882354</v>
      </c>
    </row>
    <row r="126" spans="1:30" x14ac:dyDescent="0.3">
      <c r="A126" s="198"/>
      <c r="B126" s="198"/>
      <c r="C126" s="198"/>
      <c r="D126" s="126" t="s">
        <v>37</v>
      </c>
      <c r="E126" s="155">
        <v>110138</v>
      </c>
      <c r="F126" s="163" t="s">
        <v>94</v>
      </c>
      <c r="G126" s="128">
        <v>2</v>
      </c>
      <c r="H126" s="129">
        <v>3</v>
      </c>
      <c r="I126" s="131">
        <v>3</v>
      </c>
      <c r="J126" s="131">
        <v>3</v>
      </c>
      <c r="K126" s="131">
        <v>3</v>
      </c>
      <c r="L126" s="132">
        <v>0.24547076671804671</v>
      </c>
      <c r="M126" s="132">
        <v>0.482380862073155</v>
      </c>
      <c r="N126" s="132">
        <v>0.77821227935407666</v>
      </c>
      <c r="O126" s="133">
        <v>0.25</v>
      </c>
      <c r="P126" s="133">
        <v>0.21428571428571427</v>
      </c>
      <c r="Q126" s="133">
        <v>0.25</v>
      </c>
      <c r="R126" s="133">
        <v>0.16666666666666666</v>
      </c>
      <c r="S126" s="133">
        <v>0.25</v>
      </c>
      <c r="T126" s="133">
        <v>0.27777777777777779</v>
      </c>
      <c r="U126" s="133">
        <v>0.22222222222222221</v>
      </c>
      <c r="V126" s="133">
        <v>0.21428571428571427</v>
      </c>
      <c r="W126" s="133">
        <v>0.25</v>
      </c>
      <c r="X126" s="134">
        <v>0.26666666666666666</v>
      </c>
      <c r="Y126" s="133">
        <v>0.25</v>
      </c>
      <c r="Z126" s="133">
        <v>0.36363636363636365</v>
      </c>
      <c r="AA126" s="133">
        <v>0.22222222222222221</v>
      </c>
      <c r="AB126" s="133">
        <v>0.29411764705882354</v>
      </c>
      <c r="AC126" s="133">
        <v>0.21052631578947367</v>
      </c>
      <c r="AD126" s="135">
        <v>0.29411764705882354</v>
      </c>
    </row>
    <row r="127" spans="1:30" ht="15" thickBot="1" x14ac:dyDescent="0.35">
      <c r="A127" s="199"/>
      <c r="B127" s="199"/>
      <c r="C127" s="199"/>
      <c r="D127" s="152">
        <v>3500000</v>
      </c>
      <c r="E127" s="157">
        <v>111462</v>
      </c>
      <c r="F127" s="139" t="s">
        <v>95</v>
      </c>
      <c r="G127" s="139">
        <v>3</v>
      </c>
      <c r="H127" s="140">
        <v>2</v>
      </c>
      <c r="I127" s="142">
        <v>2</v>
      </c>
      <c r="J127" s="142">
        <v>2</v>
      </c>
      <c r="K127" s="142">
        <v>2</v>
      </c>
      <c r="L127" s="143">
        <v>0.25264789026885986</v>
      </c>
      <c r="M127" s="143">
        <v>0.4969745203929567</v>
      </c>
      <c r="N127" s="143">
        <v>0.78934529530915709</v>
      </c>
      <c r="O127" s="144">
        <v>0.25</v>
      </c>
      <c r="P127" s="144">
        <v>0.21428571428571427</v>
      </c>
      <c r="Q127" s="144">
        <v>0.25</v>
      </c>
      <c r="R127" s="144">
        <v>0.27777777777777779</v>
      </c>
      <c r="S127" s="144">
        <v>0.25</v>
      </c>
      <c r="T127" s="144">
        <v>0.27777777777777779</v>
      </c>
      <c r="U127" s="144">
        <v>0.22222222222222221</v>
      </c>
      <c r="V127" s="144">
        <v>0.21428571428571427</v>
      </c>
      <c r="W127" s="144">
        <v>0.25</v>
      </c>
      <c r="X127" s="145">
        <v>0.26666666666666666</v>
      </c>
      <c r="Y127" s="144">
        <v>0.375</v>
      </c>
      <c r="Z127" s="144">
        <v>0.18181818181818182</v>
      </c>
      <c r="AA127" s="144">
        <v>0.27777777777777779</v>
      </c>
      <c r="AB127" s="144">
        <v>0.11764705882352941</v>
      </c>
      <c r="AC127" s="144">
        <v>0.26315789473684209</v>
      </c>
      <c r="AD127" s="146">
        <v>0.11764705882352941</v>
      </c>
    </row>
    <row r="128" spans="1:30" x14ac:dyDescent="0.3">
      <c r="A128" s="197">
        <v>29</v>
      </c>
      <c r="B128" s="197" t="s">
        <v>90</v>
      </c>
      <c r="C128" s="197">
        <v>60</v>
      </c>
      <c r="D128" s="223" t="s">
        <v>101</v>
      </c>
      <c r="E128" s="154">
        <v>113965</v>
      </c>
      <c r="F128" s="118" t="s">
        <v>92</v>
      </c>
      <c r="G128" s="118">
        <v>1</v>
      </c>
      <c r="H128" s="119">
        <v>1</v>
      </c>
      <c r="I128" s="121">
        <v>1</v>
      </c>
      <c r="J128" s="121">
        <v>1</v>
      </c>
      <c r="K128" s="121">
        <v>1</v>
      </c>
      <c r="L128" s="122">
        <v>0.27181711056085112</v>
      </c>
      <c r="M128" s="122">
        <v>0.53463884228415059</v>
      </c>
      <c r="N128" s="122">
        <v>0.88566132045610169</v>
      </c>
      <c r="O128" s="123">
        <v>0.25</v>
      </c>
      <c r="P128" s="123">
        <v>0.35714285714285715</v>
      </c>
      <c r="Q128" s="123">
        <v>0.25</v>
      </c>
      <c r="R128" s="123">
        <v>0.27777777777777779</v>
      </c>
      <c r="S128" s="123">
        <v>0.25</v>
      </c>
      <c r="T128" s="123">
        <v>0.3125</v>
      </c>
      <c r="U128" s="123">
        <v>0.22222222222222221</v>
      </c>
      <c r="V128" s="123">
        <v>0.35714285714285715</v>
      </c>
      <c r="W128" s="123">
        <v>0.25</v>
      </c>
      <c r="X128" s="158">
        <v>0.25</v>
      </c>
      <c r="Y128" s="123">
        <v>0.125</v>
      </c>
      <c r="Z128" s="123">
        <v>9.0909090909090912E-2</v>
      </c>
      <c r="AA128" s="123">
        <v>0.22222222222222221</v>
      </c>
      <c r="AB128" s="123">
        <v>0.29411764705882354</v>
      </c>
      <c r="AC128" s="123">
        <v>0.26315789473684209</v>
      </c>
      <c r="AD128" s="125">
        <v>0.29411764705882354</v>
      </c>
    </row>
    <row r="129" spans="1:30" x14ac:dyDescent="0.3">
      <c r="A129" s="198"/>
      <c r="B129" s="198"/>
      <c r="C129" s="198"/>
      <c r="D129" s="224"/>
      <c r="E129" s="155">
        <v>110456</v>
      </c>
      <c r="F129" s="128" t="s">
        <v>93</v>
      </c>
      <c r="G129" s="128">
        <v>2</v>
      </c>
      <c r="H129" s="129">
        <v>2</v>
      </c>
      <c r="I129" s="131">
        <v>2</v>
      </c>
      <c r="J129" s="131">
        <v>2</v>
      </c>
      <c r="K129" s="131">
        <v>2</v>
      </c>
      <c r="L129" s="132">
        <v>0.25797011537964437</v>
      </c>
      <c r="M129" s="132">
        <v>0.50676964171044947</v>
      </c>
      <c r="N129" s="132">
        <v>0.78775730388781728</v>
      </c>
      <c r="O129" s="133">
        <v>0.25</v>
      </c>
      <c r="P129" s="133">
        <v>0.21428571428571427</v>
      </c>
      <c r="Q129" s="133">
        <v>0.25</v>
      </c>
      <c r="R129" s="133">
        <v>0.27777777777777779</v>
      </c>
      <c r="S129" s="133">
        <v>0.25</v>
      </c>
      <c r="T129" s="133">
        <v>0.3125</v>
      </c>
      <c r="U129" s="133">
        <v>0.33333333333333331</v>
      </c>
      <c r="V129" s="133">
        <v>0.21428571428571427</v>
      </c>
      <c r="W129" s="133">
        <v>0.25</v>
      </c>
      <c r="X129" s="134">
        <v>0.25</v>
      </c>
      <c r="Y129" s="133">
        <v>0.25</v>
      </c>
      <c r="Z129" s="133">
        <v>0.36363636363636365</v>
      </c>
      <c r="AA129" s="133">
        <v>0.27777777777777779</v>
      </c>
      <c r="AB129" s="133">
        <v>0.29411764705882354</v>
      </c>
      <c r="AC129" s="133">
        <v>0.26315789473684209</v>
      </c>
      <c r="AD129" s="135">
        <v>0.29411764705882354</v>
      </c>
    </row>
    <row r="130" spans="1:30" x14ac:dyDescent="0.3">
      <c r="A130" s="198"/>
      <c r="B130" s="198"/>
      <c r="C130" s="198"/>
      <c r="D130" s="126" t="s">
        <v>37</v>
      </c>
      <c r="E130" s="155">
        <v>110138</v>
      </c>
      <c r="F130" s="163" t="s">
        <v>94</v>
      </c>
      <c r="G130" s="128" t="s">
        <v>42</v>
      </c>
      <c r="H130" s="129" t="s">
        <v>42</v>
      </c>
      <c r="I130" s="131">
        <v>4</v>
      </c>
      <c r="J130" s="131">
        <v>4</v>
      </c>
      <c r="K130" s="131">
        <v>4</v>
      </c>
      <c r="L130" s="132">
        <v>0.23151782525434489</v>
      </c>
      <c r="M130" s="132">
        <v>0.45507802934206576</v>
      </c>
      <c r="N130" s="132">
        <v>0.73788070248521931</v>
      </c>
      <c r="O130" s="133">
        <v>0.25</v>
      </c>
      <c r="P130" s="133">
        <v>0.21428571428571427</v>
      </c>
      <c r="Q130" s="133">
        <v>0.25</v>
      </c>
      <c r="R130" s="133">
        <v>0.16666666666666666</v>
      </c>
      <c r="S130" s="133">
        <v>0.25</v>
      </c>
      <c r="T130" s="133">
        <v>0.1875</v>
      </c>
      <c r="U130" s="133">
        <v>0.22222222222222221</v>
      </c>
      <c r="V130" s="133">
        <v>0.21428571428571427</v>
      </c>
      <c r="W130" s="133">
        <v>0.25</v>
      </c>
      <c r="X130" s="134">
        <v>0.25</v>
      </c>
      <c r="Y130" s="133">
        <v>0.25</v>
      </c>
      <c r="Z130" s="133">
        <v>0.36363636363636365</v>
      </c>
      <c r="AA130" s="133">
        <v>0.22222222222222221</v>
      </c>
      <c r="AB130" s="133">
        <v>0.29411764705882354</v>
      </c>
      <c r="AC130" s="133">
        <v>0.21052631578947367</v>
      </c>
      <c r="AD130" s="135">
        <v>0.29411764705882354</v>
      </c>
    </row>
    <row r="131" spans="1:30" ht="15" thickBot="1" x14ac:dyDescent="0.35">
      <c r="A131" s="199"/>
      <c r="B131" s="199"/>
      <c r="C131" s="199"/>
      <c r="D131" s="152">
        <v>10750000</v>
      </c>
      <c r="E131" s="157">
        <v>111462</v>
      </c>
      <c r="F131" s="139" t="s">
        <v>95</v>
      </c>
      <c r="G131" s="139" t="s">
        <v>42</v>
      </c>
      <c r="H131" s="140" t="s">
        <v>42</v>
      </c>
      <c r="I131" s="142">
        <v>3</v>
      </c>
      <c r="J131" s="142">
        <v>3</v>
      </c>
      <c r="K131" s="142">
        <v>3</v>
      </c>
      <c r="L131" s="143">
        <v>0.23869494880515799</v>
      </c>
      <c r="M131" s="143">
        <v>0.46967168766186745</v>
      </c>
      <c r="N131" s="143">
        <v>0.74860604943598108</v>
      </c>
      <c r="O131" s="144">
        <v>0.25</v>
      </c>
      <c r="P131" s="144">
        <v>0.21428571428571427</v>
      </c>
      <c r="Q131" s="144">
        <v>0.25</v>
      </c>
      <c r="R131" s="144">
        <v>0.27777777777777779</v>
      </c>
      <c r="S131" s="144">
        <v>0.25</v>
      </c>
      <c r="T131" s="144">
        <v>0.1875</v>
      </c>
      <c r="U131" s="144">
        <v>0.22222222222222221</v>
      </c>
      <c r="V131" s="144">
        <v>0.21428571428571427</v>
      </c>
      <c r="W131" s="144">
        <v>0.25</v>
      </c>
      <c r="X131" s="145">
        <v>0.25</v>
      </c>
      <c r="Y131" s="144">
        <v>0.375</v>
      </c>
      <c r="Z131" s="144">
        <v>0.18181818181818182</v>
      </c>
      <c r="AA131" s="144">
        <v>0.27777777777777779</v>
      </c>
      <c r="AB131" s="144">
        <v>0.11764705882352941</v>
      </c>
      <c r="AC131" s="144">
        <v>0.26315789473684209</v>
      </c>
      <c r="AD131" s="146">
        <v>0.11764705882352941</v>
      </c>
    </row>
    <row r="132" spans="1:30" x14ac:dyDescent="0.3">
      <c r="A132" s="197">
        <v>30</v>
      </c>
      <c r="B132" s="197" t="s">
        <v>90</v>
      </c>
      <c r="C132" s="197">
        <v>70</v>
      </c>
      <c r="D132" s="223" t="s">
        <v>102</v>
      </c>
      <c r="E132" s="161">
        <v>110456</v>
      </c>
      <c r="F132" s="118" t="s">
        <v>93</v>
      </c>
      <c r="G132" s="118">
        <v>1</v>
      </c>
      <c r="H132" s="119">
        <v>1</v>
      </c>
      <c r="I132" s="121">
        <v>1</v>
      </c>
      <c r="J132" s="121">
        <v>1</v>
      </c>
      <c r="K132" s="121">
        <v>1</v>
      </c>
      <c r="L132" s="122">
        <v>0.34712131232970794</v>
      </c>
      <c r="M132" s="122">
        <v>0.59445357825354617</v>
      </c>
      <c r="N132" s="122">
        <v>0.94906580418734965</v>
      </c>
      <c r="O132" s="123">
        <v>0.33333333333333331</v>
      </c>
      <c r="P132" s="123">
        <v>0.33333333333333331</v>
      </c>
      <c r="Q132" s="123">
        <v>0.33333333333333331</v>
      </c>
      <c r="R132" s="123">
        <v>0.38461538461538464</v>
      </c>
      <c r="S132" s="123">
        <v>0.33333333333333331</v>
      </c>
      <c r="T132" s="123">
        <v>0.33333333333333331</v>
      </c>
      <c r="U132" s="123">
        <v>0.42857142857142855</v>
      </c>
      <c r="V132" s="123">
        <v>0.42857142857142855</v>
      </c>
      <c r="W132" s="123">
        <v>0.33333333333333331</v>
      </c>
      <c r="X132" s="158">
        <v>0.33333333333333331</v>
      </c>
      <c r="Y132" s="123">
        <v>0.2857142857142857</v>
      </c>
      <c r="Z132" s="123">
        <v>0.4</v>
      </c>
      <c r="AA132" s="123">
        <v>0.35714285714285715</v>
      </c>
      <c r="AB132" s="123">
        <v>0.41666666666666669</v>
      </c>
      <c r="AC132" s="123">
        <v>0.35714285714285715</v>
      </c>
      <c r="AD132" s="125">
        <v>0.41666666666666669</v>
      </c>
    </row>
    <row r="133" spans="1:30" x14ac:dyDescent="0.3">
      <c r="A133" s="198"/>
      <c r="B133" s="198"/>
      <c r="C133" s="198"/>
      <c r="D133" s="224"/>
      <c r="E133" s="155">
        <v>110138</v>
      </c>
      <c r="F133" s="128" t="s">
        <v>94</v>
      </c>
      <c r="G133" s="128">
        <v>2</v>
      </c>
      <c r="H133" s="129">
        <v>2</v>
      </c>
      <c r="I133" s="131">
        <v>2</v>
      </c>
      <c r="J133" s="131">
        <v>2</v>
      </c>
      <c r="K133" s="131">
        <v>2</v>
      </c>
      <c r="L133" s="132">
        <v>0.33099586445157747</v>
      </c>
      <c r="M133" s="132">
        <v>0.56701341140568873</v>
      </c>
      <c r="N133" s="132">
        <v>0.90715465218599389</v>
      </c>
      <c r="O133" s="133">
        <v>0.33333333333333331</v>
      </c>
      <c r="P133" s="133">
        <v>0.33333333333333331</v>
      </c>
      <c r="Q133" s="133">
        <v>0.33333333333333331</v>
      </c>
      <c r="R133" s="133">
        <v>0.23076923076923078</v>
      </c>
      <c r="S133" s="133">
        <v>0.33333333333333331</v>
      </c>
      <c r="T133" s="133">
        <v>0.33333333333333331</v>
      </c>
      <c r="U133" s="133">
        <v>0.2857142857142857</v>
      </c>
      <c r="V133" s="133">
        <v>0.42857142857142855</v>
      </c>
      <c r="W133" s="133">
        <v>0.33333333333333331</v>
      </c>
      <c r="X133" s="134">
        <v>0.33333333333333331</v>
      </c>
      <c r="Y133" s="133">
        <v>0.2857142857142857</v>
      </c>
      <c r="Z133" s="133">
        <v>0.4</v>
      </c>
      <c r="AA133" s="133">
        <v>0.2857142857142857</v>
      </c>
      <c r="AB133" s="133">
        <v>0.41666666666666669</v>
      </c>
      <c r="AC133" s="133">
        <v>0.2857142857142857</v>
      </c>
      <c r="AD133" s="135">
        <v>0.41666666666666669</v>
      </c>
    </row>
    <row r="134" spans="1:30" ht="15" thickBot="1" x14ac:dyDescent="0.35">
      <c r="A134" s="199"/>
      <c r="B134" s="199"/>
      <c r="C134" s="199"/>
      <c r="D134" s="152" t="s">
        <v>103</v>
      </c>
      <c r="E134" s="157">
        <v>111462</v>
      </c>
      <c r="F134" s="139" t="s">
        <v>95</v>
      </c>
      <c r="G134" s="139">
        <v>3</v>
      </c>
      <c r="H134" s="140">
        <v>3</v>
      </c>
      <c r="I134" s="142">
        <v>3</v>
      </c>
      <c r="J134" s="142">
        <v>3</v>
      </c>
      <c r="K134" s="142">
        <v>3</v>
      </c>
      <c r="L134" s="143">
        <v>0.32188282321871292</v>
      </c>
      <c r="M134" s="143">
        <v>0.55379393802737042</v>
      </c>
      <c r="N134" s="143">
        <v>0.85723915669688344</v>
      </c>
      <c r="O134" s="144">
        <v>0.33333333333333331</v>
      </c>
      <c r="P134" s="144">
        <v>0.33333333333333331</v>
      </c>
      <c r="Q134" s="144">
        <v>0.33333333333333331</v>
      </c>
      <c r="R134" s="144">
        <v>0.38461538461538464</v>
      </c>
      <c r="S134" s="144">
        <v>0.33333333333333331</v>
      </c>
      <c r="T134" s="144">
        <v>0.33333333333333331</v>
      </c>
      <c r="U134" s="144">
        <v>0.2857142857142857</v>
      </c>
      <c r="V134" s="144">
        <v>0.14285714285714285</v>
      </c>
      <c r="W134" s="144">
        <v>0.33333333333333331</v>
      </c>
      <c r="X134" s="145">
        <v>0.33333333333333331</v>
      </c>
      <c r="Y134" s="144">
        <v>0.42857142857142855</v>
      </c>
      <c r="Z134" s="144">
        <v>0.2</v>
      </c>
      <c r="AA134" s="144">
        <v>0.35714285714285715</v>
      </c>
      <c r="AB134" s="144">
        <v>0.16666666666666666</v>
      </c>
      <c r="AC134" s="144">
        <v>0.35714285714285715</v>
      </c>
      <c r="AD134" s="146">
        <v>0.16666666666666666</v>
      </c>
    </row>
    <row r="135" spans="1:30" x14ac:dyDescent="0.3">
      <c r="A135" s="197">
        <v>31</v>
      </c>
      <c r="B135" s="197" t="s">
        <v>90</v>
      </c>
      <c r="C135" s="197">
        <v>80</v>
      </c>
      <c r="D135" s="116" t="s">
        <v>104</v>
      </c>
      <c r="E135" s="161">
        <v>110456</v>
      </c>
      <c r="F135" s="118" t="s">
        <v>93</v>
      </c>
      <c r="G135" s="118" t="s">
        <v>42</v>
      </c>
      <c r="H135" s="119" t="s">
        <v>42</v>
      </c>
      <c r="I135" s="121">
        <v>3</v>
      </c>
      <c r="J135" s="121">
        <v>3</v>
      </c>
      <c r="K135" s="121">
        <v>3</v>
      </c>
      <c r="L135" s="122">
        <v>0.28427334130383186</v>
      </c>
      <c r="M135" s="122">
        <v>0.48087471847744212</v>
      </c>
      <c r="N135" s="122">
        <v>0.54892303429659051</v>
      </c>
      <c r="O135" s="123">
        <v>0.33333333333333331</v>
      </c>
      <c r="P135" s="123">
        <v>0.33333333333333331</v>
      </c>
      <c r="Q135" s="123">
        <v>0.33333333333333331</v>
      </c>
      <c r="R135" s="123">
        <v>0.38461538461538464</v>
      </c>
      <c r="S135" s="123">
        <v>0.33333333333333331</v>
      </c>
      <c r="T135" s="123">
        <v>0.23076923076923078</v>
      </c>
      <c r="U135" s="123">
        <v>0.42857142857142855</v>
      </c>
      <c r="V135" s="123">
        <v>0.42857142857142855</v>
      </c>
      <c r="W135" s="123">
        <v>0.33333333333333331</v>
      </c>
      <c r="X135" s="158">
        <v>9.0909090909090912E-2</v>
      </c>
      <c r="Y135" s="123">
        <v>0.2857142857142857</v>
      </c>
      <c r="Z135" s="123">
        <v>0.4</v>
      </c>
      <c r="AA135" s="123">
        <v>0.35714285714285715</v>
      </c>
      <c r="AB135" s="123">
        <v>0.41666666666666669</v>
      </c>
      <c r="AC135" s="123">
        <v>0.35714285714285715</v>
      </c>
      <c r="AD135" s="125">
        <v>0.41666666666666669</v>
      </c>
    </row>
    <row r="136" spans="1:30" x14ac:dyDescent="0.3">
      <c r="A136" s="198"/>
      <c r="B136" s="198"/>
      <c r="C136" s="198"/>
      <c r="D136" s="126" t="s">
        <v>37</v>
      </c>
      <c r="E136" s="155">
        <v>110138</v>
      </c>
      <c r="F136" s="128" t="s">
        <v>94</v>
      </c>
      <c r="G136" s="128">
        <v>1</v>
      </c>
      <c r="H136" s="129">
        <v>1</v>
      </c>
      <c r="I136" s="131">
        <v>1</v>
      </c>
      <c r="J136" s="131">
        <v>1</v>
      </c>
      <c r="K136" s="131">
        <v>1</v>
      </c>
      <c r="L136" s="132">
        <v>0.36241984996451554</v>
      </c>
      <c r="M136" s="132">
        <v>0.60135143728710316</v>
      </c>
      <c r="N136" s="132">
        <v>0.91519069759560512</v>
      </c>
      <c r="O136" s="133">
        <v>0.33333333333333331</v>
      </c>
      <c r="P136" s="133">
        <v>0.33333333333333331</v>
      </c>
      <c r="Q136" s="133">
        <v>0.33333333333333331</v>
      </c>
      <c r="R136" s="133">
        <v>0.23076923076923078</v>
      </c>
      <c r="S136" s="133">
        <v>0.33333333333333331</v>
      </c>
      <c r="T136" s="133">
        <v>0.38461538461538464</v>
      </c>
      <c r="U136" s="133">
        <v>0.2857142857142857</v>
      </c>
      <c r="V136" s="133">
        <v>0.42857142857142855</v>
      </c>
      <c r="W136" s="133">
        <v>0.33333333333333331</v>
      </c>
      <c r="X136" s="134">
        <v>0.45454545454545453</v>
      </c>
      <c r="Y136" s="133">
        <v>0.2857142857142857</v>
      </c>
      <c r="Z136" s="133">
        <v>0.4</v>
      </c>
      <c r="AA136" s="133">
        <v>0.2857142857142857</v>
      </c>
      <c r="AB136" s="133">
        <v>0.41666666666666669</v>
      </c>
      <c r="AC136" s="133">
        <v>0.2857142857142857</v>
      </c>
      <c r="AD136" s="135">
        <v>0.41666666666666669</v>
      </c>
    </row>
    <row r="137" spans="1:30" ht="15" thickBot="1" x14ac:dyDescent="0.35">
      <c r="A137" s="199"/>
      <c r="B137" s="199"/>
      <c r="C137" s="199"/>
      <c r="D137" s="152">
        <v>1950000</v>
      </c>
      <c r="E137" s="157">
        <v>111462</v>
      </c>
      <c r="F137" s="139" t="s">
        <v>95</v>
      </c>
      <c r="G137" s="139">
        <v>2</v>
      </c>
      <c r="H137" s="140">
        <v>2</v>
      </c>
      <c r="I137" s="142">
        <v>2</v>
      </c>
      <c r="J137" s="142">
        <v>2</v>
      </c>
      <c r="K137" s="142">
        <v>2</v>
      </c>
      <c r="L137" s="143">
        <v>0.35330680873165105</v>
      </c>
      <c r="M137" s="143">
        <v>0.58813196390878486</v>
      </c>
      <c r="N137" s="143">
        <v>0.86906993409685862</v>
      </c>
      <c r="O137" s="144">
        <v>0.33333333333333331</v>
      </c>
      <c r="P137" s="144">
        <v>0.33333333333333331</v>
      </c>
      <c r="Q137" s="144">
        <v>0.33333333333333331</v>
      </c>
      <c r="R137" s="144">
        <v>0.38461538461538464</v>
      </c>
      <c r="S137" s="144">
        <v>0.33333333333333331</v>
      </c>
      <c r="T137" s="144">
        <v>0.38461538461538464</v>
      </c>
      <c r="U137" s="144">
        <v>0.2857142857142857</v>
      </c>
      <c r="V137" s="144">
        <v>0.14285714285714285</v>
      </c>
      <c r="W137" s="144">
        <v>0.33333333333333331</v>
      </c>
      <c r="X137" s="145">
        <v>0.45454545454545453</v>
      </c>
      <c r="Y137" s="144">
        <v>0.42857142857142855</v>
      </c>
      <c r="Z137" s="144">
        <v>0.2</v>
      </c>
      <c r="AA137" s="144">
        <v>0.35714285714285715</v>
      </c>
      <c r="AB137" s="144">
        <v>0.16666666666666666</v>
      </c>
      <c r="AC137" s="144">
        <v>0.35714285714285715</v>
      </c>
      <c r="AD137" s="146">
        <v>0.16666666666666666</v>
      </c>
    </row>
    <row r="138" spans="1:30" x14ac:dyDescent="0.3">
      <c r="A138" s="197">
        <v>32</v>
      </c>
      <c r="B138" s="197" t="s">
        <v>90</v>
      </c>
      <c r="C138" s="197">
        <v>90</v>
      </c>
      <c r="D138" s="116" t="s">
        <v>105</v>
      </c>
      <c r="E138" s="161">
        <v>110456</v>
      </c>
      <c r="F138" s="118" t="s">
        <v>93</v>
      </c>
      <c r="G138" s="118">
        <v>1</v>
      </c>
      <c r="H138" s="119">
        <v>1</v>
      </c>
      <c r="I138" s="121">
        <v>1</v>
      </c>
      <c r="J138" s="121">
        <v>1</v>
      </c>
      <c r="K138" s="121">
        <v>1</v>
      </c>
      <c r="L138" s="122">
        <v>0.53504007268196974</v>
      </c>
      <c r="M138" s="122">
        <v>0.74004897250229351</v>
      </c>
      <c r="N138" s="122">
        <v>0.95374188158166773</v>
      </c>
      <c r="O138" s="123">
        <v>0.5</v>
      </c>
      <c r="P138" s="123">
        <v>0.5</v>
      </c>
      <c r="Q138" s="123">
        <v>0.5</v>
      </c>
      <c r="R138" s="123">
        <v>0.5</v>
      </c>
      <c r="S138" s="123">
        <v>0.5</v>
      </c>
      <c r="T138" s="123">
        <v>0.75</v>
      </c>
      <c r="U138" s="123">
        <v>0.6</v>
      </c>
      <c r="V138" s="123">
        <v>0.5</v>
      </c>
      <c r="W138" s="123">
        <v>0.5</v>
      </c>
      <c r="X138" s="158">
        <v>0.5</v>
      </c>
      <c r="Y138" s="123">
        <v>0.4</v>
      </c>
      <c r="Z138" s="123">
        <v>0.66666666666666663</v>
      </c>
      <c r="AA138" s="123">
        <v>0.5</v>
      </c>
      <c r="AB138" s="123">
        <v>0.7142857142857143</v>
      </c>
      <c r="AC138" s="123">
        <v>0.5</v>
      </c>
      <c r="AD138" s="125">
        <v>0.7142857142857143</v>
      </c>
    </row>
    <row r="139" spans="1:30" ht="15" thickBot="1" x14ac:dyDescent="0.35">
      <c r="A139" s="199"/>
      <c r="B139" s="199"/>
      <c r="C139" s="199"/>
      <c r="D139" s="152">
        <v>16500000</v>
      </c>
      <c r="E139" s="157">
        <v>111462</v>
      </c>
      <c r="F139" s="139" t="s">
        <v>95</v>
      </c>
      <c r="G139" s="139" t="s">
        <v>42</v>
      </c>
      <c r="H139" s="140" t="s">
        <v>42</v>
      </c>
      <c r="I139" s="142">
        <v>2</v>
      </c>
      <c r="J139" s="142">
        <v>2</v>
      </c>
      <c r="K139" s="142">
        <v>2</v>
      </c>
      <c r="L139" s="143">
        <v>0.46495992731802849</v>
      </c>
      <c r="M139" s="143">
        <v>0.65104476913488629</v>
      </c>
      <c r="N139" s="143">
        <v>0.75094551247503194</v>
      </c>
      <c r="O139" s="144">
        <v>0.5</v>
      </c>
      <c r="P139" s="144">
        <v>0.5</v>
      </c>
      <c r="Q139" s="144">
        <v>0.5</v>
      </c>
      <c r="R139" s="144">
        <v>0.5</v>
      </c>
      <c r="S139" s="144">
        <v>0.5</v>
      </c>
      <c r="T139" s="144">
        <v>0.25</v>
      </c>
      <c r="U139" s="144">
        <v>0.4</v>
      </c>
      <c r="V139" s="144">
        <v>0.5</v>
      </c>
      <c r="W139" s="144">
        <v>0.5</v>
      </c>
      <c r="X139" s="145">
        <v>0.5</v>
      </c>
      <c r="Y139" s="144">
        <v>0.6</v>
      </c>
      <c r="Z139" s="144">
        <v>0.33333333333333331</v>
      </c>
      <c r="AA139" s="144">
        <v>0.5</v>
      </c>
      <c r="AB139" s="144">
        <v>0.2857142857142857</v>
      </c>
      <c r="AC139" s="144">
        <v>0.5</v>
      </c>
      <c r="AD139" s="146">
        <v>0.2857142857142857</v>
      </c>
    </row>
    <row r="140" spans="1:30" x14ac:dyDescent="0.3">
      <c r="A140" s="197">
        <v>33</v>
      </c>
      <c r="B140" s="197" t="s">
        <v>90</v>
      </c>
      <c r="C140" s="197">
        <v>100</v>
      </c>
      <c r="D140" s="218" t="s">
        <v>106</v>
      </c>
      <c r="E140" s="161">
        <v>110456</v>
      </c>
      <c r="F140" s="118" t="s">
        <v>93</v>
      </c>
      <c r="G140" s="118">
        <v>1</v>
      </c>
      <c r="H140" s="119">
        <v>1</v>
      </c>
      <c r="I140" s="147">
        <v>1</v>
      </c>
      <c r="J140" s="147">
        <v>1</v>
      </c>
      <c r="K140" s="147">
        <v>1</v>
      </c>
      <c r="L140" s="122">
        <v>0.35171491692331253</v>
      </c>
      <c r="M140" s="122">
        <v>0.60510205389202265</v>
      </c>
      <c r="N140" s="122">
        <v>0.95144493096365668</v>
      </c>
      <c r="O140" s="123">
        <v>0.33333333333333331</v>
      </c>
      <c r="P140" s="123">
        <v>0.33333333333333331</v>
      </c>
      <c r="Q140" s="123">
        <v>0.33333333333333331</v>
      </c>
      <c r="R140" s="123">
        <v>0.38461538461538464</v>
      </c>
      <c r="S140" s="123">
        <v>0.33333333333333331</v>
      </c>
      <c r="T140" s="123">
        <v>0.33333333333333331</v>
      </c>
      <c r="U140" s="123">
        <v>0.42857142857142855</v>
      </c>
      <c r="V140" s="123">
        <v>0.33333333333333331</v>
      </c>
      <c r="W140" s="123">
        <v>0.33333333333333331</v>
      </c>
      <c r="X140" s="158">
        <v>0.38461538461538464</v>
      </c>
      <c r="Y140" s="123">
        <v>0.2857142857142857</v>
      </c>
      <c r="Z140" s="123">
        <v>0.4</v>
      </c>
      <c r="AA140" s="123">
        <v>0.35714285714285715</v>
      </c>
      <c r="AB140" s="123">
        <v>0.41666666666666669</v>
      </c>
      <c r="AC140" s="123">
        <v>0.35714285714285715</v>
      </c>
      <c r="AD140" s="125">
        <v>0.41666666666666669</v>
      </c>
    </row>
    <row r="141" spans="1:30" x14ac:dyDescent="0.3">
      <c r="A141" s="198"/>
      <c r="B141" s="198"/>
      <c r="C141" s="198"/>
      <c r="D141" s="219"/>
      <c r="E141" s="155">
        <v>110138</v>
      </c>
      <c r="F141" s="128" t="s">
        <v>94</v>
      </c>
      <c r="G141" s="128">
        <v>2</v>
      </c>
      <c r="H141" s="129">
        <v>2</v>
      </c>
      <c r="I141" s="130">
        <v>3</v>
      </c>
      <c r="J141" s="130">
        <v>3</v>
      </c>
      <c r="K141" s="130">
        <v>3</v>
      </c>
      <c r="L141" s="132">
        <v>0.3194138187231903</v>
      </c>
      <c r="M141" s="132">
        <v>0.54980916312170314</v>
      </c>
      <c r="N141" s="132">
        <v>0.84413799859927963</v>
      </c>
      <c r="O141" s="133">
        <v>0.33333333333333331</v>
      </c>
      <c r="P141" s="133">
        <v>0.33333333333333331</v>
      </c>
      <c r="Q141" s="133">
        <v>0.33333333333333331</v>
      </c>
      <c r="R141" s="133">
        <v>0.23076923076923078</v>
      </c>
      <c r="S141" s="133">
        <v>0.33333333333333331</v>
      </c>
      <c r="T141" s="133">
        <v>0.33333333333333331</v>
      </c>
      <c r="U141" s="133">
        <v>0.2857142857142857</v>
      </c>
      <c r="V141" s="133">
        <v>0.33333333333333331</v>
      </c>
      <c r="W141" s="133">
        <v>0.33333333333333331</v>
      </c>
      <c r="X141" s="134">
        <v>0.30769230769230771</v>
      </c>
      <c r="Y141" s="133">
        <v>0.2857142857142857</v>
      </c>
      <c r="Z141" s="133">
        <v>0.4</v>
      </c>
      <c r="AA141" s="133">
        <v>0.2857142857142857</v>
      </c>
      <c r="AB141" s="133">
        <v>0.41666666666666669</v>
      </c>
      <c r="AC141" s="133">
        <v>0.2857142857142857</v>
      </c>
      <c r="AD141" s="135">
        <v>0.41666666666666669</v>
      </c>
    </row>
    <row r="142" spans="1:30" ht="15" thickBot="1" x14ac:dyDescent="0.35">
      <c r="A142" s="199"/>
      <c r="B142" s="199"/>
      <c r="C142" s="199"/>
      <c r="D142" s="149">
        <v>1950000</v>
      </c>
      <c r="E142" s="157">
        <v>111462</v>
      </c>
      <c r="F142" s="139" t="s">
        <v>95</v>
      </c>
      <c r="G142" s="139">
        <v>3</v>
      </c>
      <c r="H142" s="140">
        <v>3</v>
      </c>
      <c r="I142" s="162">
        <v>2</v>
      </c>
      <c r="J142" s="162">
        <v>2</v>
      </c>
      <c r="K142" s="162">
        <v>2</v>
      </c>
      <c r="L142" s="143">
        <v>0.32887126435349556</v>
      </c>
      <c r="M142" s="143">
        <v>0.56641222284771897</v>
      </c>
      <c r="N142" s="143">
        <v>0.86246430277413633</v>
      </c>
      <c r="O142" s="144">
        <v>0.33333333333333331</v>
      </c>
      <c r="P142" s="144">
        <v>0.33333333333333331</v>
      </c>
      <c r="Q142" s="144">
        <v>0.33333333333333331</v>
      </c>
      <c r="R142" s="144">
        <v>0.38461538461538464</v>
      </c>
      <c r="S142" s="144">
        <v>0.33333333333333331</v>
      </c>
      <c r="T142" s="144">
        <v>0.33333333333333331</v>
      </c>
      <c r="U142" s="144">
        <v>0.2857142857142857</v>
      </c>
      <c r="V142" s="144">
        <v>0.33333333333333331</v>
      </c>
      <c r="W142" s="144">
        <v>0.33333333333333331</v>
      </c>
      <c r="X142" s="145">
        <v>0.30769230769230771</v>
      </c>
      <c r="Y142" s="144">
        <v>0.42857142857142855</v>
      </c>
      <c r="Z142" s="144">
        <v>0.2</v>
      </c>
      <c r="AA142" s="144">
        <v>0.35714285714285715</v>
      </c>
      <c r="AB142" s="144">
        <v>0.16666666666666666</v>
      </c>
      <c r="AC142" s="144">
        <v>0.35714285714285715</v>
      </c>
      <c r="AD142" s="146">
        <v>0.16666666666666666</v>
      </c>
    </row>
    <row r="143" spans="1:30" x14ac:dyDescent="0.3">
      <c r="A143" s="212">
        <v>34</v>
      </c>
      <c r="B143" s="212" t="s">
        <v>90</v>
      </c>
      <c r="C143" s="212">
        <v>110</v>
      </c>
      <c r="D143" s="224" t="s">
        <v>107</v>
      </c>
      <c r="E143" s="117">
        <v>110456</v>
      </c>
      <c r="F143" s="118" t="s">
        <v>93</v>
      </c>
      <c r="G143" s="118">
        <v>1</v>
      </c>
      <c r="H143" s="119">
        <v>1</v>
      </c>
      <c r="I143" s="147">
        <v>1</v>
      </c>
      <c r="J143" s="147">
        <v>1</v>
      </c>
      <c r="K143" s="121">
        <v>1</v>
      </c>
      <c r="L143" s="122">
        <v>0.34780762096690898</v>
      </c>
      <c r="M143" s="122">
        <v>0.59530237909368222</v>
      </c>
      <c r="N143" s="122">
        <v>0.94909179209555394</v>
      </c>
      <c r="O143" s="123">
        <v>0.41666666666666669</v>
      </c>
      <c r="P143" s="123">
        <v>0.33333333333333331</v>
      </c>
      <c r="Q143" s="123">
        <v>0.33333333333333331</v>
      </c>
      <c r="R143" s="123">
        <v>0.38461538461538464</v>
      </c>
      <c r="S143" s="123">
        <v>0.33333333333333331</v>
      </c>
      <c r="T143" s="123">
        <v>0.33333333333333331</v>
      </c>
      <c r="U143" s="123">
        <v>0.42857142857142855</v>
      </c>
      <c r="V143" s="123">
        <v>0.42857142857142855</v>
      </c>
      <c r="W143" s="123">
        <v>0.33333333333333331</v>
      </c>
      <c r="X143" s="158">
        <v>0.33333333333333331</v>
      </c>
      <c r="Y143" s="123">
        <v>0.2857142857142857</v>
      </c>
      <c r="Z143" s="123">
        <v>0.4</v>
      </c>
      <c r="AA143" s="123">
        <v>0.35714285714285715</v>
      </c>
      <c r="AB143" s="123">
        <v>0.33333333333333331</v>
      </c>
      <c r="AC143" s="123">
        <v>0.35714285714285715</v>
      </c>
      <c r="AD143" s="125">
        <v>0.41666666666666669</v>
      </c>
    </row>
    <row r="144" spans="1:30" x14ac:dyDescent="0.3">
      <c r="A144" s="198"/>
      <c r="B144" s="198"/>
      <c r="C144" s="198"/>
      <c r="D144" s="224"/>
      <c r="E144" s="127">
        <v>110138</v>
      </c>
      <c r="F144" s="128" t="s">
        <v>94</v>
      </c>
      <c r="G144" s="128">
        <v>2</v>
      </c>
      <c r="H144" s="129">
        <v>2</v>
      </c>
      <c r="I144" s="130">
        <v>3</v>
      </c>
      <c r="J144" s="130">
        <v>3</v>
      </c>
      <c r="K144" s="131">
        <v>2</v>
      </c>
      <c r="L144" s="132">
        <v>0.32582141059765851</v>
      </c>
      <c r="M144" s="132">
        <v>0.55829162717456671</v>
      </c>
      <c r="N144" s="132">
        <v>0.89762744644913917</v>
      </c>
      <c r="O144" s="133">
        <v>0.16666666666666666</v>
      </c>
      <c r="P144" s="133">
        <v>0.33333333333333331</v>
      </c>
      <c r="Q144" s="133">
        <v>0.33333333333333331</v>
      </c>
      <c r="R144" s="133">
        <v>0.23076923076923078</v>
      </c>
      <c r="S144" s="133">
        <v>0.33333333333333331</v>
      </c>
      <c r="T144" s="133">
        <v>0.33333333333333331</v>
      </c>
      <c r="U144" s="133">
        <v>0.2857142857142857</v>
      </c>
      <c r="V144" s="133">
        <v>0.42857142857142855</v>
      </c>
      <c r="W144" s="133">
        <v>0.33333333333333331</v>
      </c>
      <c r="X144" s="134">
        <v>0.33333333333333331</v>
      </c>
      <c r="Y144" s="133">
        <v>0.2857142857142857</v>
      </c>
      <c r="Z144" s="133">
        <v>0.4</v>
      </c>
      <c r="AA144" s="133">
        <v>0.2857142857142857</v>
      </c>
      <c r="AB144" s="133">
        <v>0.33333333333333331</v>
      </c>
      <c r="AC144" s="133">
        <v>0.2857142857142857</v>
      </c>
      <c r="AD144" s="135">
        <v>0.41666666666666669</v>
      </c>
    </row>
    <row r="145" spans="1:30" ht="15" thickBot="1" x14ac:dyDescent="0.35">
      <c r="A145" s="213"/>
      <c r="B145" s="213"/>
      <c r="C145" s="213"/>
      <c r="D145" s="159" t="s">
        <v>103</v>
      </c>
      <c r="E145" s="138">
        <v>111462</v>
      </c>
      <c r="F145" s="139" t="s">
        <v>95</v>
      </c>
      <c r="G145" s="139">
        <v>3</v>
      </c>
      <c r="H145" s="140">
        <v>3</v>
      </c>
      <c r="I145" s="162">
        <v>2</v>
      </c>
      <c r="J145" s="162">
        <v>2</v>
      </c>
      <c r="K145" s="142">
        <v>3</v>
      </c>
      <c r="L145" s="143">
        <v>0.32637096843543084</v>
      </c>
      <c r="M145" s="143">
        <v>0.56085111200434934</v>
      </c>
      <c r="N145" s="143">
        <v>0.85979952705276441</v>
      </c>
      <c r="O145" s="144">
        <v>0.41666666666666669</v>
      </c>
      <c r="P145" s="144">
        <v>0.33333333333333331</v>
      </c>
      <c r="Q145" s="144">
        <v>0.33333333333333331</v>
      </c>
      <c r="R145" s="144">
        <v>0.38461538461538464</v>
      </c>
      <c r="S145" s="144">
        <v>0.33333333333333331</v>
      </c>
      <c r="T145" s="144">
        <v>0.33333333333333331</v>
      </c>
      <c r="U145" s="144">
        <v>0.2857142857142857</v>
      </c>
      <c r="V145" s="144">
        <v>0.14285714285714285</v>
      </c>
      <c r="W145" s="144">
        <v>0.33333333333333331</v>
      </c>
      <c r="X145" s="145">
        <v>0.33333333333333331</v>
      </c>
      <c r="Y145" s="144">
        <v>0.42857142857142855</v>
      </c>
      <c r="Z145" s="144">
        <v>0.2</v>
      </c>
      <c r="AA145" s="144">
        <v>0.35714285714285715</v>
      </c>
      <c r="AB145" s="144">
        <v>0.33333333333333331</v>
      </c>
      <c r="AC145" s="144">
        <v>0.35714285714285715</v>
      </c>
      <c r="AD145" s="146">
        <v>0.16666666666666666</v>
      </c>
    </row>
    <row r="146" spans="1:30" x14ac:dyDescent="0.3">
      <c r="A146" s="197">
        <v>35</v>
      </c>
      <c r="B146" s="209" t="s">
        <v>108</v>
      </c>
      <c r="C146" s="197">
        <v>10</v>
      </c>
      <c r="D146" s="223" t="s">
        <v>109</v>
      </c>
      <c r="E146" s="161">
        <v>110164</v>
      </c>
      <c r="F146" s="118" t="s">
        <v>110</v>
      </c>
      <c r="G146" s="118">
        <v>1</v>
      </c>
      <c r="H146" s="119">
        <v>1</v>
      </c>
      <c r="I146" s="121">
        <v>1</v>
      </c>
      <c r="J146" s="121">
        <v>1</v>
      </c>
      <c r="K146" s="121">
        <v>1</v>
      </c>
      <c r="L146" s="122">
        <v>0.36335885637684395</v>
      </c>
      <c r="M146" s="122">
        <v>0.61235024442588226</v>
      </c>
      <c r="N146" s="122">
        <v>1</v>
      </c>
      <c r="O146" s="123">
        <v>0.38461538461538464</v>
      </c>
      <c r="P146" s="123">
        <v>0.45454545454545453</v>
      </c>
      <c r="Q146" s="123">
        <v>0.38461538461538464</v>
      </c>
      <c r="R146" s="123">
        <v>0.38461538461538464</v>
      </c>
      <c r="S146" s="123">
        <v>0.33333333333333331</v>
      </c>
      <c r="T146" s="123">
        <v>0.33333333333333331</v>
      </c>
      <c r="U146" s="123">
        <v>0.33333333333333331</v>
      </c>
      <c r="V146" s="123">
        <v>0.33333333333333331</v>
      </c>
      <c r="W146" s="123">
        <v>0.33333333333333331</v>
      </c>
      <c r="X146" s="158">
        <v>0.33333333333333331</v>
      </c>
      <c r="Y146" s="123">
        <v>0.42857142857142855</v>
      </c>
      <c r="Z146" s="123">
        <v>0.4</v>
      </c>
      <c r="AA146" s="123">
        <v>0.33333333333333331</v>
      </c>
      <c r="AB146" s="123">
        <v>0.35714285714285715</v>
      </c>
      <c r="AC146" s="123">
        <v>0.33333333333333331</v>
      </c>
      <c r="AD146" s="125">
        <v>0.35714285714285715</v>
      </c>
    </row>
    <row r="147" spans="1:30" x14ac:dyDescent="0.3">
      <c r="A147" s="198"/>
      <c r="B147" s="210"/>
      <c r="C147" s="198"/>
      <c r="D147" s="224"/>
      <c r="E147" s="155">
        <v>111394</v>
      </c>
      <c r="F147" s="128" t="s">
        <v>111</v>
      </c>
      <c r="G147" s="128">
        <v>2</v>
      </c>
      <c r="H147" s="129">
        <v>2</v>
      </c>
      <c r="I147" s="131">
        <v>2</v>
      </c>
      <c r="J147" s="131">
        <v>2</v>
      </c>
      <c r="K147" s="131">
        <v>2</v>
      </c>
      <c r="L147" s="132">
        <v>0.34556235383827294</v>
      </c>
      <c r="M147" s="132">
        <v>0.58221796893790545</v>
      </c>
      <c r="N147" s="132">
        <v>0.91838149330793795</v>
      </c>
      <c r="O147" s="133">
        <v>0.38461538461538464</v>
      </c>
      <c r="P147" s="133">
        <v>0.45454545454545453</v>
      </c>
      <c r="Q147" s="133">
        <v>0.30769230769230771</v>
      </c>
      <c r="R147" s="133">
        <v>0.23076923076923078</v>
      </c>
      <c r="S147" s="133">
        <v>0.33333333333333331</v>
      </c>
      <c r="T147" s="133">
        <v>0.33333333333333331</v>
      </c>
      <c r="U147" s="133">
        <v>0.33333333333333331</v>
      </c>
      <c r="V147" s="133">
        <v>0.33333333333333331</v>
      </c>
      <c r="W147" s="133">
        <v>0.33333333333333331</v>
      </c>
      <c r="X147" s="134">
        <v>0.33333333333333331</v>
      </c>
      <c r="Y147" s="133">
        <v>0.42857142857142855</v>
      </c>
      <c r="Z147" s="133">
        <v>0.2</v>
      </c>
      <c r="AA147" s="133">
        <v>0.33333333333333331</v>
      </c>
      <c r="AB147" s="133">
        <v>0.2857142857142857</v>
      </c>
      <c r="AC147" s="133">
        <v>0.33333333333333331</v>
      </c>
      <c r="AD147" s="135">
        <v>0.35714285714285715</v>
      </c>
    </row>
    <row r="148" spans="1:30" ht="15" thickBot="1" x14ac:dyDescent="0.35">
      <c r="A148" s="199"/>
      <c r="B148" s="211"/>
      <c r="C148" s="199"/>
      <c r="D148" s="152" t="s">
        <v>112</v>
      </c>
      <c r="E148" s="157">
        <v>110132</v>
      </c>
      <c r="F148" s="139" t="s">
        <v>113</v>
      </c>
      <c r="G148" s="139">
        <v>3</v>
      </c>
      <c r="H148" s="140">
        <v>3</v>
      </c>
      <c r="I148" s="142">
        <v>3</v>
      </c>
      <c r="J148" s="142">
        <v>3</v>
      </c>
      <c r="K148" s="142">
        <v>3</v>
      </c>
      <c r="L148" s="143">
        <v>0.29107878978488155</v>
      </c>
      <c r="M148" s="143">
        <v>0.4989789860661441</v>
      </c>
      <c r="N148" s="143">
        <v>0.67559816062919453</v>
      </c>
      <c r="O148" s="144">
        <v>0.23076923076923078</v>
      </c>
      <c r="P148" s="144">
        <v>9.0909090909090912E-2</v>
      </c>
      <c r="Q148" s="144">
        <v>0.30769230769230771</v>
      </c>
      <c r="R148" s="144">
        <v>0.38461538461538464</v>
      </c>
      <c r="S148" s="144">
        <v>0.33333333333333331</v>
      </c>
      <c r="T148" s="144">
        <v>0.33333333333333331</v>
      </c>
      <c r="U148" s="144">
        <v>0.33333333333333331</v>
      </c>
      <c r="V148" s="144">
        <v>0.33333333333333331</v>
      </c>
      <c r="W148" s="144">
        <v>0.33333333333333331</v>
      </c>
      <c r="X148" s="145">
        <v>0.33333333333333331</v>
      </c>
      <c r="Y148" s="144">
        <v>0.14285714285714285</v>
      </c>
      <c r="Z148" s="144">
        <v>0.4</v>
      </c>
      <c r="AA148" s="144">
        <v>0.33333333333333331</v>
      </c>
      <c r="AB148" s="144">
        <v>0.35714285714285715</v>
      </c>
      <c r="AC148" s="144">
        <v>0.33333333333333331</v>
      </c>
      <c r="AD148" s="146">
        <v>0.2857142857142857</v>
      </c>
    </row>
    <row r="149" spans="1:30" x14ac:dyDescent="0.3">
      <c r="A149" s="165"/>
      <c r="B149" s="165"/>
      <c r="C149" s="165"/>
      <c r="D149" s="165"/>
      <c r="E149" s="165"/>
      <c r="F149" s="165"/>
      <c r="G149" s="165"/>
      <c r="H149" s="166"/>
      <c r="I149" s="167">
        <f>(12/146)</f>
        <v>8.2191780821917804E-2</v>
      </c>
      <c r="J149" s="167">
        <f>(14/146)</f>
        <v>9.5890410958904104E-2</v>
      </c>
      <c r="K149" s="167">
        <f>(29/146)</f>
        <v>0.19863013698630136</v>
      </c>
      <c r="L149" s="168"/>
      <c r="M149" s="168"/>
      <c r="N149" s="168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</row>
    <row r="150" spans="1:30" x14ac:dyDescent="0.3">
      <c r="A150" s="165"/>
      <c r="B150" s="165"/>
      <c r="C150" s="165"/>
      <c r="D150" s="165"/>
      <c r="E150" s="165"/>
      <c r="F150" s="165"/>
      <c r="G150" s="165"/>
      <c r="H150" s="166"/>
      <c r="I150" s="167">
        <f>1-I149</f>
        <v>0.9178082191780822</v>
      </c>
      <c r="J150" s="167">
        <f t="shared" ref="J150:K150" si="2">1-J149</f>
        <v>0.90410958904109595</v>
      </c>
      <c r="K150" s="167">
        <f t="shared" si="2"/>
        <v>0.80136986301369861</v>
      </c>
      <c r="L150" s="168"/>
      <c r="M150" s="168"/>
      <c r="N150" s="168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</row>
    <row r="151" spans="1:30" x14ac:dyDescent="0.3">
      <c r="A151" s="165"/>
      <c r="B151" s="165"/>
      <c r="C151" s="165"/>
      <c r="D151" s="165"/>
      <c r="E151" s="165"/>
      <c r="F151" s="165"/>
      <c r="G151" s="165"/>
      <c r="H151" s="166"/>
      <c r="I151" s="166">
        <f>146-12</f>
        <v>134</v>
      </c>
      <c r="J151" s="166">
        <f>146-14</f>
        <v>132</v>
      </c>
      <c r="K151" s="166">
        <f>146-29</f>
        <v>117</v>
      </c>
      <c r="L151" s="168"/>
      <c r="M151" s="168"/>
      <c r="N151" s="168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</row>
  </sheetData>
  <mergeCells count="136">
    <mergeCell ref="A146:A148"/>
    <mergeCell ref="B146:B148"/>
    <mergeCell ref="C146:C148"/>
    <mergeCell ref="D146:D147"/>
    <mergeCell ref="A140:A142"/>
    <mergeCell ref="B140:B142"/>
    <mergeCell ref="C140:C142"/>
    <mergeCell ref="D140:D141"/>
    <mergeCell ref="A143:A145"/>
    <mergeCell ref="B143:B145"/>
    <mergeCell ref="C143:C145"/>
    <mergeCell ref="D143:D144"/>
    <mergeCell ref="A135:A137"/>
    <mergeCell ref="B135:B137"/>
    <mergeCell ref="C135:C137"/>
    <mergeCell ref="A138:A139"/>
    <mergeCell ref="B138:B139"/>
    <mergeCell ref="C138:C139"/>
    <mergeCell ref="D124:D125"/>
    <mergeCell ref="A128:A131"/>
    <mergeCell ref="B128:B131"/>
    <mergeCell ref="C128:C131"/>
    <mergeCell ref="D128:D129"/>
    <mergeCell ref="A132:A134"/>
    <mergeCell ref="B132:B134"/>
    <mergeCell ref="C132:C134"/>
    <mergeCell ref="D132:D133"/>
    <mergeCell ref="A120:A123"/>
    <mergeCell ref="B120:B123"/>
    <mergeCell ref="C120:C123"/>
    <mergeCell ref="A124:A127"/>
    <mergeCell ref="B124:B127"/>
    <mergeCell ref="C124:C127"/>
    <mergeCell ref="A114:A116"/>
    <mergeCell ref="B114:B116"/>
    <mergeCell ref="C114:C116"/>
    <mergeCell ref="D114:D115"/>
    <mergeCell ref="A117:A119"/>
    <mergeCell ref="B117:B119"/>
    <mergeCell ref="C117:C119"/>
    <mergeCell ref="A107:A109"/>
    <mergeCell ref="B107:B109"/>
    <mergeCell ref="C107:C109"/>
    <mergeCell ref="D107:D108"/>
    <mergeCell ref="A110:A113"/>
    <mergeCell ref="B110:B113"/>
    <mergeCell ref="C110:C113"/>
    <mergeCell ref="D110:D111"/>
    <mergeCell ref="A98:A102"/>
    <mergeCell ref="B98:B102"/>
    <mergeCell ref="C98:C102"/>
    <mergeCell ref="D101:D102"/>
    <mergeCell ref="A103:A106"/>
    <mergeCell ref="B103:B106"/>
    <mergeCell ref="C103:C106"/>
    <mergeCell ref="D105:D106"/>
    <mergeCell ref="A88:A92"/>
    <mergeCell ref="B88:B92"/>
    <mergeCell ref="C88:C92"/>
    <mergeCell ref="D88:D89"/>
    <mergeCell ref="A93:A97"/>
    <mergeCell ref="B93:B97"/>
    <mergeCell ref="C93:C97"/>
    <mergeCell ref="D93:D94"/>
    <mergeCell ref="A78:A82"/>
    <mergeCell ref="B78:B82"/>
    <mergeCell ref="C78:C82"/>
    <mergeCell ref="D78:D79"/>
    <mergeCell ref="A83:A87"/>
    <mergeCell ref="B83:B87"/>
    <mergeCell ref="C83:C87"/>
    <mergeCell ref="D83:D84"/>
    <mergeCell ref="A68:A72"/>
    <mergeCell ref="B68:B72"/>
    <mergeCell ref="C68:C72"/>
    <mergeCell ref="D71:D72"/>
    <mergeCell ref="A73:A77"/>
    <mergeCell ref="B73:B77"/>
    <mergeCell ref="C73:C77"/>
    <mergeCell ref="D76:D77"/>
    <mergeCell ref="A58:A62"/>
    <mergeCell ref="B58:B62"/>
    <mergeCell ref="C58:C62"/>
    <mergeCell ref="D61:D62"/>
    <mergeCell ref="A63:A67"/>
    <mergeCell ref="B63:B67"/>
    <mergeCell ref="C63:C67"/>
    <mergeCell ref="D66:D67"/>
    <mergeCell ref="A48:A52"/>
    <mergeCell ref="B48:B52"/>
    <mergeCell ref="C48:C52"/>
    <mergeCell ref="D48:D49"/>
    <mergeCell ref="A53:A57"/>
    <mergeCell ref="B53:B57"/>
    <mergeCell ref="C53:C57"/>
    <mergeCell ref="D56:D57"/>
    <mergeCell ref="A38:A42"/>
    <mergeCell ref="B38:B42"/>
    <mergeCell ref="C38:C42"/>
    <mergeCell ref="D38:D39"/>
    <mergeCell ref="A43:A47"/>
    <mergeCell ref="B43:B47"/>
    <mergeCell ref="C43:C47"/>
    <mergeCell ref="D43:D44"/>
    <mergeCell ref="D23:D24"/>
    <mergeCell ref="A28:A32"/>
    <mergeCell ref="B28:B32"/>
    <mergeCell ref="C28:C32"/>
    <mergeCell ref="D31:D32"/>
    <mergeCell ref="A33:A37"/>
    <mergeCell ref="B33:B37"/>
    <mergeCell ref="C33:C37"/>
    <mergeCell ref="D33:D34"/>
    <mergeCell ref="A20:A22"/>
    <mergeCell ref="B20:B22"/>
    <mergeCell ref="C20:C22"/>
    <mergeCell ref="A23:A27"/>
    <mergeCell ref="B23:B27"/>
    <mergeCell ref="C23:C27"/>
    <mergeCell ref="A10:A16"/>
    <mergeCell ref="B10:B16"/>
    <mergeCell ref="C10:C16"/>
    <mergeCell ref="D10:D11"/>
    <mergeCell ref="D14:D16"/>
    <mergeCell ref="A17:A19"/>
    <mergeCell ref="B17:B19"/>
    <mergeCell ref="C17:C19"/>
    <mergeCell ref="D17:D18"/>
    <mergeCell ref="A3:A4"/>
    <mergeCell ref="B3:B4"/>
    <mergeCell ref="C3:C4"/>
    <mergeCell ref="D3:D4"/>
    <mergeCell ref="A5:A9"/>
    <mergeCell ref="B5:B9"/>
    <mergeCell ref="C5:C9"/>
    <mergeCell ref="D8:D9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1"/>
  <sheetViews>
    <sheetView topLeftCell="A118" zoomScale="90" zoomScaleNormal="90" workbookViewId="0">
      <selection activeCell="A2" sqref="A2:AD148"/>
    </sheetView>
  </sheetViews>
  <sheetFormatPr defaultColWidth="9.109375" defaultRowHeight="12" x14ac:dyDescent="0.25"/>
  <cols>
    <col min="1" max="1" width="3.5546875" style="165" bestFit="1" customWidth="1"/>
    <col min="2" max="2" width="10.44140625" style="165" bestFit="1" customWidth="1"/>
    <col min="3" max="3" width="7.109375" style="165" bestFit="1" customWidth="1"/>
    <col min="4" max="4" width="34.6640625" style="165" customWidth="1"/>
    <col min="5" max="5" width="9.109375" style="165" bestFit="1" customWidth="1"/>
    <col min="6" max="7" width="9.109375" style="165" hidden="1" customWidth="1"/>
    <col min="8" max="8" width="3.88671875" style="166" hidden="1" customWidth="1"/>
    <col min="9" max="11" width="7.109375" style="166" hidden="1" customWidth="1"/>
    <col min="12" max="14" width="9.5546875" style="168" hidden="1" customWidth="1"/>
    <col min="15" max="21" width="6.6640625" style="165" hidden="1" customWidth="1"/>
    <col min="22" max="30" width="6.6640625" style="165" customWidth="1"/>
    <col min="31" max="16384" width="9.109375" style="165"/>
  </cols>
  <sheetData>
    <row r="1" spans="1:30" ht="12.6" thickBot="1" x14ac:dyDescent="0.3"/>
    <row r="2" spans="1:30" ht="12.6" thickBot="1" x14ac:dyDescent="0.3">
      <c r="A2" s="91" t="s">
        <v>0</v>
      </c>
      <c r="B2" s="91" t="s">
        <v>1</v>
      </c>
      <c r="C2" s="91" t="s">
        <v>2</v>
      </c>
      <c r="D2" s="92" t="s">
        <v>3</v>
      </c>
      <c r="E2" s="93" t="s">
        <v>4</v>
      </c>
      <c r="F2" s="94" t="s">
        <v>5</v>
      </c>
      <c r="G2" s="94" t="s">
        <v>6</v>
      </c>
      <c r="H2" s="95" t="s">
        <v>7</v>
      </c>
      <c r="I2" s="95" t="s">
        <v>8</v>
      </c>
      <c r="J2" s="95" t="s">
        <v>9</v>
      </c>
      <c r="K2" s="95" t="s">
        <v>10</v>
      </c>
      <c r="L2" s="96" t="s">
        <v>11</v>
      </c>
      <c r="M2" s="96" t="s">
        <v>12</v>
      </c>
      <c r="N2" s="191" t="s">
        <v>13</v>
      </c>
      <c r="O2" s="192" t="s">
        <v>14</v>
      </c>
      <c r="P2" s="95" t="s">
        <v>15</v>
      </c>
      <c r="Q2" s="95" t="s">
        <v>16</v>
      </c>
      <c r="R2" s="95" t="s">
        <v>17</v>
      </c>
      <c r="S2" s="95" t="s">
        <v>18</v>
      </c>
      <c r="T2" s="95" t="s">
        <v>19</v>
      </c>
      <c r="U2" s="95" t="s">
        <v>20</v>
      </c>
      <c r="V2" s="188" t="s">
        <v>21</v>
      </c>
      <c r="W2" s="95" t="s">
        <v>22</v>
      </c>
      <c r="X2" s="189" t="s">
        <v>23</v>
      </c>
      <c r="Y2" s="188" t="s">
        <v>24</v>
      </c>
      <c r="Z2" s="188" t="s">
        <v>25</v>
      </c>
      <c r="AA2" s="95" t="s">
        <v>26</v>
      </c>
      <c r="AB2" s="95" t="s">
        <v>27</v>
      </c>
      <c r="AC2" s="95" t="s">
        <v>28</v>
      </c>
      <c r="AD2" s="190" t="s">
        <v>29</v>
      </c>
    </row>
    <row r="3" spans="1:30" x14ac:dyDescent="0.25">
      <c r="A3" s="197">
        <v>1</v>
      </c>
      <c r="B3" s="197" t="s">
        <v>30</v>
      </c>
      <c r="C3" s="197">
        <v>10</v>
      </c>
      <c r="D3" s="218" t="s">
        <v>31</v>
      </c>
      <c r="E3" s="161">
        <v>113767</v>
      </c>
      <c r="F3" s="118" t="s">
        <v>32</v>
      </c>
      <c r="G3" s="118">
        <v>1</v>
      </c>
      <c r="H3" s="119">
        <v>1</v>
      </c>
      <c r="I3" s="121">
        <v>1</v>
      </c>
      <c r="J3" s="121">
        <v>1</v>
      </c>
      <c r="K3" s="121">
        <v>2</v>
      </c>
      <c r="L3" s="122">
        <v>0.51153515064562338</v>
      </c>
      <c r="M3" s="122">
        <v>0.70434864334104696</v>
      </c>
      <c r="N3" s="122">
        <v>0.75309492302051462</v>
      </c>
      <c r="O3" s="105">
        <v>1.1721524982240083E-2</v>
      </c>
      <c r="P3" s="105">
        <v>7.2282737390480536E-2</v>
      </c>
      <c r="Q3" s="105">
        <v>2.1489462467440247E-2</v>
      </c>
      <c r="R3" s="105">
        <v>2.8652616623253618E-2</v>
      </c>
      <c r="S3" s="105">
        <v>2.1042563366810131E-2</v>
      </c>
      <c r="T3" s="105">
        <v>5.7867049258727841E-2</v>
      </c>
      <c r="U3" s="105">
        <v>1.2625538020086024E-2</v>
      </c>
      <c r="V3" s="105">
        <v>3.2498352010547141E-2</v>
      </c>
      <c r="W3" s="105">
        <v>3.2498352010547023E-2</v>
      </c>
      <c r="X3" s="106">
        <v>0.1401889694572617</v>
      </c>
      <c r="Y3" s="105">
        <v>2.1665568007031448E-2</v>
      </c>
      <c r="Z3" s="105">
        <v>1.8352010547132463E-2</v>
      </c>
      <c r="AA3" s="105">
        <v>1.871673392992923E-2</v>
      </c>
      <c r="AB3" s="105">
        <v>7.6036731590337411E-3</v>
      </c>
      <c r="AC3" s="105">
        <v>1.1405509738550612E-2</v>
      </c>
      <c r="AD3" s="107">
        <v>2.9244896765514439E-3</v>
      </c>
    </row>
    <row r="4" spans="1:30" ht="12.6" thickBot="1" x14ac:dyDescent="0.3">
      <c r="A4" s="199"/>
      <c r="B4" s="199"/>
      <c r="C4" s="199"/>
      <c r="D4" s="222"/>
      <c r="E4" s="108">
        <v>113952</v>
      </c>
      <c r="F4" s="109" t="s">
        <v>33</v>
      </c>
      <c r="G4" s="109">
        <v>2</v>
      </c>
      <c r="H4" s="110">
        <v>2</v>
      </c>
      <c r="I4" s="111">
        <v>2</v>
      </c>
      <c r="J4" s="111">
        <v>2</v>
      </c>
      <c r="K4" s="111">
        <v>1</v>
      </c>
      <c r="L4" s="112">
        <v>0.48846484935437506</v>
      </c>
      <c r="M4" s="112">
        <v>0.66999460544258249</v>
      </c>
      <c r="N4" s="112">
        <v>0.69869457328006501</v>
      </c>
      <c r="O4" s="113">
        <v>1.1721524982240083E-2</v>
      </c>
      <c r="P4" s="113">
        <v>7.2282737390480536E-2</v>
      </c>
      <c r="Q4" s="113">
        <v>2.1489462467440247E-2</v>
      </c>
      <c r="R4" s="113">
        <v>2.8652616623253618E-2</v>
      </c>
      <c r="S4" s="113">
        <v>2.1042563366810131E-2</v>
      </c>
      <c r="T4" s="113">
        <v>5.7867049258727841E-2</v>
      </c>
      <c r="U4" s="113">
        <v>8.4170253467240174E-3</v>
      </c>
      <c r="V4" s="113">
        <v>3.2498352010547141E-2</v>
      </c>
      <c r="W4" s="113">
        <v>9.7495056031641075E-2</v>
      </c>
      <c r="X4" s="114">
        <v>7.0094484728630849E-2</v>
      </c>
      <c r="Y4" s="113">
        <v>2.1665568007031448E-2</v>
      </c>
      <c r="Z4" s="113">
        <v>4.5880026367831157E-3</v>
      </c>
      <c r="AA4" s="113">
        <v>1.871673392992923E-2</v>
      </c>
      <c r="AB4" s="113">
        <v>7.6036731590337411E-3</v>
      </c>
      <c r="AC4" s="113">
        <v>1.1405509738550612E-2</v>
      </c>
      <c r="AD4" s="115">
        <v>2.9244896765514439E-3</v>
      </c>
    </row>
    <row r="5" spans="1:30" x14ac:dyDescent="0.25">
      <c r="A5" s="197">
        <v>2</v>
      </c>
      <c r="B5" s="197" t="s">
        <v>34</v>
      </c>
      <c r="C5" s="197">
        <v>20</v>
      </c>
      <c r="D5" s="116" t="s">
        <v>35</v>
      </c>
      <c r="E5" s="117">
        <v>110660</v>
      </c>
      <c r="F5" s="118" t="s">
        <v>36</v>
      </c>
      <c r="G5" s="118">
        <v>1</v>
      </c>
      <c r="H5" s="119">
        <v>1</v>
      </c>
      <c r="I5" s="120">
        <v>3</v>
      </c>
      <c r="J5" s="120">
        <v>3</v>
      </c>
      <c r="K5" s="121">
        <v>3</v>
      </c>
      <c r="L5" s="122">
        <v>0.20845499648493931</v>
      </c>
      <c r="M5" s="122">
        <v>0.44446606800970456</v>
      </c>
      <c r="N5" s="122">
        <v>0.6755866744236062</v>
      </c>
      <c r="O5" s="123">
        <v>5.8607624911200416E-3</v>
      </c>
      <c r="P5" s="123">
        <v>3.1427277126295887E-2</v>
      </c>
      <c r="Q5" s="123">
        <v>9.3432445510609769E-3</v>
      </c>
      <c r="R5" s="123">
        <v>8.186461892358176E-3</v>
      </c>
      <c r="S5" s="123">
        <v>8.4170253467240521E-3</v>
      </c>
      <c r="T5" s="123">
        <v>2.6303204208512655E-2</v>
      </c>
      <c r="U5" s="123">
        <v>5.2606408417025102E-3</v>
      </c>
      <c r="V5" s="123">
        <v>9.2852434315848966E-3</v>
      </c>
      <c r="W5" s="123">
        <v>4.3331136014062695E-2</v>
      </c>
      <c r="X5" s="124">
        <v>3.235130064398347E-2</v>
      </c>
      <c r="Y5" s="123">
        <v>8.1245880026367921E-3</v>
      </c>
      <c r="Z5" s="123">
        <v>4.5880026367831157E-3</v>
      </c>
      <c r="AA5" s="123">
        <v>7.4866935719716922E-3</v>
      </c>
      <c r="AB5" s="123">
        <v>3.4562150722880639E-3</v>
      </c>
      <c r="AC5" s="123">
        <v>3.8018365795168705E-3</v>
      </c>
      <c r="AD5" s="125">
        <v>1.23136407433745E-3</v>
      </c>
    </row>
    <row r="6" spans="1:30" x14ac:dyDescent="0.25">
      <c r="A6" s="198"/>
      <c r="B6" s="198"/>
      <c r="C6" s="198"/>
      <c r="D6" s="126" t="s">
        <v>37</v>
      </c>
      <c r="E6" s="127">
        <v>111156</v>
      </c>
      <c r="F6" s="128" t="s">
        <v>38</v>
      </c>
      <c r="G6" s="128">
        <v>2</v>
      </c>
      <c r="H6" s="129">
        <v>2</v>
      </c>
      <c r="I6" s="130">
        <v>1</v>
      </c>
      <c r="J6" s="130">
        <v>1</v>
      </c>
      <c r="K6" s="131">
        <v>2</v>
      </c>
      <c r="L6" s="132">
        <v>0.22419555588724729</v>
      </c>
      <c r="M6" s="132">
        <v>0.47777079585687637</v>
      </c>
      <c r="N6" s="132">
        <v>0.6910267091238439</v>
      </c>
      <c r="O6" s="133">
        <v>5.8607624911200416E-3</v>
      </c>
      <c r="P6" s="133">
        <v>3.1427277126295887E-2</v>
      </c>
      <c r="Q6" s="133">
        <v>9.3432445510609769E-3</v>
      </c>
      <c r="R6" s="133">
        <v>1.3644103153930293E-2</v>
      </c>
      <c r="S6" s="133">
        <v>8.4170253467240521E-3</v>
      </c>
      <c r="T6" s="133">
        <v>2.6303204208512655E-2</v>
      </c>
      <c r="U6" s="133">
        <v>3.5070938944683399E-3</v>
      </c>
      <c r="V6" s="133">
        <v>1.5475405719308161E-2</v>
      </c>
      <c r="W6" s="133">
        <v>4.3331136014062695E-2</v>
      </c>
      <c r="X6" s="134">
        <v>3.235130064398347E-2</v>
      </c>
      <c r="Y6" s="133">
        <v>8.1245880026367921E-3</v>
      </c>
      <c r="Z6" s="133">
        <v>9.1760052735662314E-3</v>
      </c>
      <c r="AA6" s="133">
        <v>7.4866935719716922E-3</v>
      </c>
      <c r="AB6" s="133">
        <v>3.4562150722880639E-3</v>
      </c>
      <c r="AC6" s="133">
        <v>4.7522957243960884E-3</v>
      </c>
      <c r="AD6" s="135">
        <v>1.5392050929218125E-3</v>
      </c>
    </row>
    <row r="7" spans="1:30" x14ac:dyDescent="0.25">
      <c r="A7" s="198"/>
      <c r="B7" s="198"/>
      <c r="C7" s="198"/>
      <c r="D7" s="136">
        <v>25000000</v>
      </c>
      <c r="E7" s="127">
        <v>110354</v>
      </c>
      <c r="F7" s="128" t="s">
        <v>39</v>
      </c>
      <c r="G7" s="128">
        <v>3</v>
      </c>
      <c r="H7" s="129">
        <v>3</v>
      </c>
      <c r="I7" s="137">
        <v>5</v>
      </c>
      <c r="J7" s="137">
        <v>5</v>
      </c>
      <c r="K7" s="131">
        <v>4</v>
      </c>
      <c r="L7" s="132">
        <v>0.16752984286735279</v>
      </c>
      <c r="M7" s="132">
        <v>0.36160437058617284</v>
      </c>
      <c r="N7" s="132">
        <v>0.54934653240066178</v>
      </c>
      <c r="O7" s="133">
        <v>5.8607624911200416E-3</v>
      </c>
      <c r="P7" s="133">
        <v>1.8856366275777532E-2</v>
      </c>
      <c r="Q7" s="133">
        <v>7.4745956408487817E-3</v>
      </c>
      <c r="R7" s="133">
        <v>8.186461892358176E-3</v>
      </c>
      <c r="S7" s="133">
        <v>8.4170253467240521E-3</v>
      </c>
      <c r="T7" s="133">
        <v>2.6303204208512655E-2</v>
      </c>
      <c r="U7" s="133">
        <v>3.5070938944683399E-3</v>
      </c>
      <c r="V7" s="133">
        <v>1.5475405719308161E-2</v>
      </c>
      <c r="W7" s="133">
        <v>1.4443712004687565E-2</v>
      </c>
      <c r="X7" s="134">
        <v>3.235130064398347E-2</v>
      </c>
      <c r="Y7" s="133">
        <v>8.1245880026367921E-3</v>
      </c>
      <c r="Z7" s="133">
        <v>2.2940013183915578E-3</v>
      </c>
      <c r="AA7" s="133">
        <v>7.4866935719716922E-3</v>
      </c>
      <c r="AB7" s="133">
        <v>2.7649720578304515E-3</v>
      </c>
      <c r="AC7" s="133">
        <v>4.7522957243960884E-3</v>
      </c>
      <c r="AD7" s="135">
        <v>1.23136407433745E-3</v>
      </c>
    </row>
    <row r="8" spans="1:30" x14ac:dyDescent="0.25">
      <c r="A8" s="198"/>
      <c r="B8" s="198"/>
      <c r="C8" s="198"/>
      <c r="D8" s="220"/>
      <c r="E8" s="127">
        <v>114020</v>
      </c>
      <c r="F8" s="128" t="s">
        <v>40</v>
      </c>
      <c r="G8" s="128">
        <v>4</v>
      </c>
      <c r="H8" s="129">
        <v>4</v>
      </c>
      <c r="I8" s="137">
        <v>2</v>
      </c>
      <c r="J8" s="137">
        <v>2</v>
      </c>
      <c r="K8" s="131">
        <v>1</v>
      </c>
      <c r="L8" s="132">
        <v>0.21827358662785762</v>
      </c>
      <c r="M8" s="132">
        <v>0.4713342908655811</v>
      </c>
      <c r="N8" s="132">
        <v>0.75176327228632811</v>
      </c>
      <c r="O8" s="133">
        <v>3.5164574946720249E-3</v>
      </c>
      <c r="P8" s="133">
        <v>3.1427277126295887E-2</v>
      </c>
      <c r="Q8" s="133">
        <v>7.4745956408487817E-3</v>
      </c>
      <c r="R8" s="133">
        <v>1.3644103153930293E-2</v>
      </c>
      <c r="S8" s="133">
        <v>8.4170253467240521E-3</v>
      </c>
      <c r="T8" s="133">
        <v>2.6303204208512655E-2</v>
      </c>
      <c r="U8" s="133">
        <v>3.5070938944683399E-3</v>
      </c>
      <c r="V8" s="133">
        <v>1.5475405719308161E-2</v>
      </c>
      <c r="W8" s="133">
        <v>1.4443712004687565E-2</v>
      </c>
      <c r="X8" s="134">
        <v>6.470260128796694E-2</v>
      </c>
      <c r="Y8" s="133">
        <v>1.0832784003515724E-2</v>
      </c>
      <c r="Z8" s="133">
        <v>2.2940013183915578E-3</v>
      </c>
      <c r="AA8" s="133">
        <v>7.4866935719716922E-3</v>
      </c>
      <c r="AB8" s="133">
        <v>2.7649720578304515E-3</v>
      </c>
      <c r="AC8" s="133">
        <v>4.7522957243960884E-3</v>
      </c>
      <c r="AD8" s="135">
        <v>1.23136407433745E-3</v>
      </c>
    </row>
    <row r="9" spans="1:30" ht="12.6" thickBot="1" x14ac:dyDescent="0.3">
      <c r="A9" s="199"/>
      <c r="B9" s="199"/>
      <c r="C9" s="199"/>
      <c r="D9" s="221"/>
      <c r="E9" s="138">
        <v>112828</v>
      </c>
      <c r="F9" s="139" t="s">
        <v>41</v>
      </c>
      <c r="G9" s="139" t="s">
        <v>42</v>
      </c>
      <c r="H9" s="140" t="s">
        <v>42</v>
      </c>
      <c r="I9" s="141">
        <v>4</v>
      </c>
      <c r="J9" s="141">
        <v>4</v>
      </c>
      <c r="K9" s="142">
        <v>5</v>
      </c>
      <c r="L9" s="143">
        <v>0.18154601813260129</v>
      </c>
      <c r="M9" s="143">
        <v>0.39189280336232396</v>
      </c>
      <c r="N9" s="143">
        <v>0.64703877833980628</v>
      </c>
      <c r="O9" s="144">
        <v>2.3443049964480167E-3</v>
      </c>
      <c r="P9" s="144">
        <v>3.1427277126295887E-2</v>
      </c>
      <c r="Q9" s="144">
        <v>9.3432445510609769E-3</v>
      </c>
      <c r="R9" s="144">
        <v>1.3644103153930293E-2</v>
      </c>
      <c r="S9" s="144">
        <v>8.4170253467240521E-3</v>
      </c>
      <c r="T9" s="144">
        <v>1.0521281683405062E-2</v>
      </c>
      <c r="U9" s="144">
        <v>5.2606408417025102E-3</v>
      </c>
      <c r="V9" s="144">
        <v>9.2852434315848966E-3</v>
      </c>
      <c r="W9" s="144">
        <v>1.4443712004687565E-2</v>
      </c>
      <c r="X9" s="145">
        <v>4.8526950965975209E-2</v>
      </c>
      <c r="Y9" s="144">
        <v>8.1245880026367921E-3</v>
      </c>
      <c r="Z9" s="144">
        <v>4.5880026367831157E-3</v>
      </c>
      <c r="AA9" s="144">
        <v>7.4866935719716922E-3</v>
      </c>
      <c r="AB9" s="144">
        <v>2.7649720578304515E-3</v>
      </c>
      <c r="AC9" s="144">
        <v>4.7522957243960884E-3</v>
      </c>
      <c r="AD9" s="146">
        <v>6.1568203716872501E-4</v>
      </c>
    </row>
    <row r="10" spans="1:30" ht="12.6" thickBot="1" x14ac:dyDescent="0.3">
      <c r="A10" s="197">
        <v>3</v>
      </c>
      <c r="B10" s="197" t="s">
        <v>34</v>
      </c>
      <c r="C10" s="197">
        <v>30</v>
      </c>
      <c r="D10" s="218" t="s">
        <v>43</v>
      </c>
      <c r="E10" s="117">
        <v>110211</v>
      </c>
      <c r="F10" s="118" t="s">
        <v>44</v>
      </c>
      <c r="G10" s="118">
        <v>1</v>
      </c>
      <c r="H10" s="119">
        <v>1</v>
      </c>
      <c r="I10" s="121">
        <f>RANK(L10,$L$10:$L$16,0)</f>
        <v>1</v>
      </c>
      <c r="J10" s="147">
        <f>RANK(M10,$M$10:$M$16,0)</f>
        <v>1</v>
      </c>
      <c r="K10" s="120">
        <v>2</v>
      </c>
      <c r="L10" s="122">
        <v>0.16385209744532883</v>
      </c>
      <c r="M10" s="122">
        <v>0.41536348861194017</v>
      </c>
      <c r="N10" s="122">
        <v>0.45723038611664302</v>
      </c>
      <c r="O10" s="123">
        <v>3.9071749940800277E-3</v>
      </c>
      <c r="P10" s="123">
        <v>2.1903859815297133E-2</v>
      </c>
      <c r="Q10" s="123">
        <v>6.5119583234667421E-3</v>
      </c>
      <c r="R10" s="123">
        <v>5.5456677335329581E-3</v>
      </c>
      <c r="S10" s="123">
        <v>6.0121609619457513E-3</v>
      </c>
      <c r="T10" s="123">
        <v>1.9954154916802705E-2</v>
      </c>
      <c r="U10" s="123">
        <v>2.6303204208512551E-3</v>
      </c>
      <c r="V10" s="123">
        <v>1.2036426670573015E-2</v>
      </c>
      <c r="W10" s="123">
        <v>1.4443712004687565E-2</v>
      </c>
      <c r="X10" s="124">
        <v>4.5713794388237514E-2</v>
      </c>
      <c r="Y10" s="123">
        <v>5.6518873061821165E-3</v>
      </c>
      <c r="Z10" s="123">
        <v>7.0584655950509468E-3</v>
      </c>
      <c r="AA10" s="123">
        <v>5.8489793531028844E-3</v>
      </c>
      <c r="AB10" s="123">
        <v>2.3041433815253762E-3</v>
      </c>
      <c r="AC10" s="123">
        <v>3.3545616878090036E-3</v>
      </c>
      <c r="AD10" s="125">
        <v>9.7482989218381465E-4</v>
      </c>
    </row>
    <row r="11" spans="1:30" ht="12.6" thickBot="1" x14ac:dyDescent="0.3">
      <c r="A11" s="198"/>
      <c r="B11" s="198"/>
      <c r="C11" s="198"/>
      <c r="D11" s="219"/>
      <c r="E11" s="127">
        <v>113799</v>
      </c>
      <c r="F11" s="128" t="s">
        <v>45</v>
      </c>
      <c r="G11" s="128">
        <v>2</v>
      </c>
      <c r="H11" s="129">
        <v>2</v>
      </c>
      <c r="I11" s="121">
        <f t="shared" ref="I11:I16" si="0">RANK(L11,$L$10:$L$16,0)</f>
        <v>2</v>
      </c>
      <c r="J11" s="147">
        <f t="shared" ref="J11:J16" si="1">RANK(M11,$M$10:$M$16,0)</f>
        <v>2</v>
      </c>
      <c r="K11" s="130">
        <v>3</v>
      </c>
      <c r="L11" s="132">
        <v>0.15499656362914244</v>
      </c>
      <c r="M11" s="132">
        <v>0.3944436868115741</v>
      </c>
      <c r="N11" s="132">
        <v>0.45487036979491413</v>
      </c>
      <c r="O11" s="133">
        <v>3.9071749940800277E-3</v>
      </c>
      <c r="P11" s="133">
        <v>2.1903859815297133E-2</v>
      </c>
      <c r="Q11" s="133">
        <v>6.5119583234667421E-3</v>
      </c>
      <c r="R11" s="133">
        <v>9.2427795558882638E-3</v>
      </c>
      <c r="S11" s="133">
        <v>6.0121609619457513E-3</v>
      </c>
      <c r="T11" s="133">
        <v>1.9954154916802705E-2</v>
      </c>
      <c r="U11" s="133">
        <v>2.6303204208512551E-3</v>
      </c>
      <c r="V11" s="133">
        <v>1.2036426670573015E-2</v>
      </c>
      <c r="W11" s="133">
        <v>1.4443712004687565E-2</v>
      </c>
      <c r="X11" s="134">
        <v>3.657103551059001E-2</v>
      </c>
      <c r="Y11" s="133">
        <v>7.5358497415761554E-3</v>
      </c>
      <c r="Z11" s="133">
        <v>1.7646163987627367E-3</v>
      </c>
      <c r="AA11" s="133">
        <v>5.8489793531028844E-3</v>
      </c>
      <c r="AB11" s="133">
        <v>2.3041433815253762E-3</v>
      </c>
      <c r="AC11" s="133">
        <v>3.3545616878090036E-3</v>
      </c>
      <c r="AD11" s="135">
        <v>9.7482989218381465E-4</v>
      </c>
    </row>
    <row r="12" spans="1:30" ht="12.6" thickBot="1" x14ac:dyDescent="0.3">
      <c r="A12" s="198"/>
      <c r="B12" s="198"/>
      <c r="C12" s="198"/>
      <c r="D12" s="126" t="s">
        <v>37</v>
      </c>
      <c r="E12" s="127">
        <v>110660</v>
      </c>
      <c r="F12" s="128" t="s">
        <v>36</v>
      </c>
      <c r="G12" s="128" t="s">
        <v>42</v>
      </c>
      <c r="H12" s="129">
        <v>3</v>
      </c>
      <c r="I12" s="121">
        <f t="shared" si="0"/>
        <v>3</v>
      </c>
      <c r="J12" s="120">
        <f t="shared" si="1"/>
        <v>4</v>
      </c>
      <c r="K12" s="130">
        <v>1</v>
      </c>
      <c r="L12" s="132">
        <v>0.15107760156613798</v>
      </c>
      <c r="M12" s="132">
        <v>0.37773570476063273</v>
      </c>
      <c r="N12" s="132">
        <v>0.64318137766588634</v>
      </c>
      <c r="O12" s="133">
        <v>3.9071749940800277E-3</v>
      </c>
      <c r="P12" s="133">
        <v>2.1903859815297133E-2</v>
      </c>
      <c r="Q12" s="133">
        <v>6.5119583234667421E-3</v>
      </c>
      <c r="R12" s="133">
        <v>5.5456677335329581E-3</v>
      </c>
      <c r="S12" s="133">
        <v>6.0121609619457513E-3</v>
      </c>
      <c r="T12" s="133">
        <v>7.9816619667210809E-3</v>
      </c>
      <c r="U12" s="133">
        <v>3.9454806312768827E-3</v>
      </c>
      <c r="V12" s="133">
        <v>7.2218560023438088E-3</v>
      </c>
      <c r="W12" s="133">
        <v>4.3331136014062695E-2</v>
      </c>
      <c r="X12" s="148">
        <v>2.7428276632942505E-2</v>
      </c>
      <c r="Y12" s="133">
        <v>5.6518873061821165E-3</v>
      </c>
      <c r="Z12" s="133">
        <v>3.5292327975254734E-3</v>
      </c>
      <c r="AA12" s="133">
        <v>2.3395917412411538E-3</v>
      </c>
      <c r="AB12" s="133">
        <v>2.3041433815253762E-3</v>
      </c>
      <c r="AC12" s="133">
        <v>2.683649350247203E-3</v>
      </c>
      <c r="AD12" s="135">
        <v>7.7986391374705176E-4</v>
      </c>
    </row>
    <row r="13" spans="1:30" ht="12.6" thickBot="1" x14ac:dyDescent="0.3">
      <c r="A13" s="198"/>
      <c r="B13" s="198"/>
      <c r="C13" s="198"/>
      <c r="D13" s="136">
        <v>10550000</v>
      </c>
      <c r="E13" s="127">
        <v>111156</v>
      </c>
      <c r="F13" s="128" t="s">
        <v>38</v>
      </c>
      <c r="G13" s="128" t="s">
        <v>42</v>
      </c>
      <c r="H13" s="129" t="s">
        <v>42</v>
      </c>
      <c r="I13" s="121">
        <f t="shared" si="0"/>
        <v>6</v>
      </c>
      <c r="J13" s="147">
        <f t="shared" si="1"/>
        <v>6</v>
      </c>
      <c r="K13" s="137">
        <v>7</v>
      </c>
      <c r="L13" s="132">
        <v>0.12718277869779007</v>
      </c>
      <c r="M13" s="132">
        <v>0.32397935238062231</v>
      </c>
      <c r="N13" s="132">
        <v>0.29868096574102965</v>
      </c>
      <c r="O13" s="133">
        <v>3.9071749940800277E-3</v>
      </c>
      <c r="P13" s="133">
        <v>2.1903859815297133E-2</v>
      </c>
      <c r="Q13" s="133">
        <v>6.5119583234667421E-3</v>
      </c>
      <c r="R13" s="133">
        <v>9.2427795558882638E-3</v>
      </c>
      <c r="S13" s="133">
        <v>6.0121609619457513E-3</v>
      </c>
      <c r="T13" s="133">
        <v>7.9816619667210809E-3</v>
      </c>
      <c r="U13" s="133">
        <v>2.6303204208512551E-3</v>
      </c>
      <c r="V13" s="133">
        <v>7.2218560023438088E-3</v>
      </c>
      <c r="W13" s="133">
        <v>1.4443712004687565E-2</v>
      </c>
      <c r="X13" s="134">
        <v>2.7428276632942505E-2</v>
      </c>
      <c r="Y13" s="133">
        <v>5.6518873061821165E-3</v>
      </c>
      <c r="Z13" s="133">
        <v>1.7646163987627367E-3</v>
      </c>
      <c r="AA13" s="133">
        <v>5.8489793531028844E-3</v>
      </c>
      <c r="AB13" s="133">
        <v>2.3041433815253762E-3</v>
      </c>
      <c r="AC13" s="133">
        <v>3.3545616878090036E-3</v>
      </c>
      <c r="AD13" s="135">
        <v>9.7482989218381465E-4</v>
      </c>
    </row>
    <row r="14" spans="1:30" ht="12.6" thickBot="1" x14ac:dyDescent="0.3">
      <c r="A14" s="198"/>
      <c r="B14" s="198"/>
      <c r="C14" s="198"/>
      <c r="D14" s="220"/>
      <c r="E14" s="127">
        <v>112813</v>
      </c>
      <c r="F14" s="128" t="s">
        <v>46</v>
      </c>
      <c r="G14" s="128">
        <v>3</v>
      </c>
      <c r="H14" s="129">
        <v>4</v>
      </c>
      <c r="I14" s="121">
        <f t="shared" si="0"/>
        <v>4</v>
      </c>
      <c r="J14" s="120">
        <f t="shared" si="1"/>
        <v>3</v>
      </c>
      <c r="K14" s="137">
        <v>4</v>
      </c>
      <c r="L14" s="132">
        <v>0.14908134769735062</v>
      </c>
      <c r="M14" s="132">
        <v>0.37880410503759526</v>
      </c>
      <c r="N14" s="132">
        <v>0.44537539362444956</v>
      </c>
      <c r="O14" s="133">
        <v>2.3443049964480167E-3</v>
      </c>
      <c r="P14" s="133">
        <v>2.1903859815297133E-2</v>
      </c>
      <c r="Q14" s="133">
        <v>5.2095666587733932E-3</v>
      </c>
      <c r="R14" s="133">
        <v>9.2427795558882638E-3</v>
      </c>
      <c r="S14" s="133">
        <v>6.0121609619457513E-3</v>
      </c>
      <c r="T14" s="133">
        <v>1.9954154916802705E-2</v>
      </c>
      <c r="U14" s="133">
        <v>2.6303204208512551E-3</v>
      </c>
      <c r="V14" s="133">
        <v>7.2218560023438088E-3</v>
      </c>
      <c r="W14" s="133">
        <v>1.4443712004687565E-2</v>
      </c>
      <c r="X14" s="134">
        <v>3.657103551059001E-2</v>
      </c>
      <c r="Y14" s="133">
        <v>7.5358497415761554E-3</v>
      </c>
      <c r="Z14" s="133">
        <v>3.5292327975254734E-3</v>
      </c>
      <c r="AA14" s="133">
        <v>5.8489793531028844E-3</v>
      </c>
      <c r="AB14" s="133">
        <v>2.3041433815253762E-3</v>
      </c>
      <c r="AC14" s="133">
        <v>3.3545616878090036E-3</v>
      </c>
      <c r="AD14" s="135">
        <v>9.7482989218381465E-4</v>
      </c>
    </row>
    <row r="15" spans="1:30" ht="12.6" thickBot="1" x14ac:dyDescent="0.3">
      <c r="A15" s="198"/>
      <c r="B15" s="198"/>
      <c r="C15" s="198"/>
      <c r="D15" s="220"/>
      <c r="E15" s="127">
        <v>110354</v>
      </c>
      <c r="F15" s="128" t="s">
        <v>39</v>
      </c>
      <c r="G15" s="128">
        <v>4</v>
      </c>
      <c r="H15" s="129" t="s">
        <v>42</v>
      </c>
      <c r="I15" s="121">
        <f t="shared" si="0"/>
        <v>7</v>
      </c>
      <c r="J15" s="147">
        <f t="shared" si="1"/>
        <v>7</v>
      </c>
      <c r="K15" s="137">
        <v>6</v>
      </c>
      <c r="L15" s="132">
        <v>0.12410735319289937</v>
      </c>
      <c r="M15" s="132">
        <v>0.31526753846005434</v>
      </c>
      <c r="N15" s="132">
        <v>0.30431778560753459</v>
      </c>
      <c r="O15" s="133">
        <v>3.9071749940800277E-3</v>
      </c>
      <c r="P15" s="133">
        <v>1.314231588917828E-2</v>
      </c>
      <c r="Q15" s="133">
        <v>5.2095666587733932E-3</v>
      </c>
      <c r="R15" s="133">
        <v>9.2427795558882638E-3</v>
      </c>
      <c r="S15" s="133">
        <v>6.0121609619457513E-3</v>
      </c>
      <c r="T15" s="133">
        <v>1.9954154916802705E-2</v>
      </c>
      <c r="U15" s="133">
        <v>2.6303204208512551E-3</v>
      </c>
      <c r="V15" s="133">
        <v>1.2036426670573015E-2</v>
      </c>
      <c r="W15" s="133">
        <v>1.4443712004687565E-2</v>
      </c>
      <c r="X15" s="134">
        <v>1.8285517755295005E-2</v>
      </c>
      <c r="Y15" s="133">
        <v>5.6518873061821165E-3</v>
      </c>
      <c r="Z15" s="133">
        <v>1.7646163987627367E-3</v>
      </c>
      <c r="AA15" s="133">
        <v>5.8489793531028844E-3</v>
      </c>
      <c r="AB15" s="133">
        <v>1.843314705220301E-3</v>
      </c>
      <c r="AC15" s="133">
        <v>3.3545616878090036E-3</v>
      </c>
      <c r="AD15" s="135">
        <v>7.7986391374705176E-4</v>
      </c>
    </row>
    <row r="16" spans="1:30" ht="12.6" thickBot="1" x14ac:dyDescent="0.3">
      <c r="A16" s="199"/>
      <c r="B16" s="199"/>
      <c r="C16" s="199"/>
      <c r="D16" s="221"/>
      <c r="E16" s="138">
        <v>112828</v>
      </c>
      <c r="F16" s="139" t="s">
        <v>41</v>
      </c>
      <c r="G16" s="139">
        <v>5</v>
      </c>
      <c r="H16" s="140">
        <v>5</v>
      </c>
      <c r="I16" s="121">
        <f t="shared" si="0"/>
        <v>5</v>
      </c>
      <c r="J16" s="147">
        <f t="shared" si="1"/>
        <v>5</v>
      </c>
      <c r="K16" s="141">
        <v>5</v>
      </c>
      <c r="L16" s="143">
        <v>0.12970225777134919</v>
      </c>
      <c r="M16" s="143">
        <v>0.3298325736606087</v>
      </c>
      <c r="N16" s="143">
        <v>0.3401806842911832</v>
      </c>
      <c r="O16" s="144">
        <v>1.562869997632011E-3</v>
      </c>
      <c r="P16" s="144">
        <v>2.1903859815297133E-2</v>
      </c>
      <c r="Q16" s="144">
        <v>6.5119583234667421E-3</v>
      </c>
      <c r="R16" s="144">
        <v>9.2427795558882638E-3</v>
      </c>
      <c r="S16" s="144">
        <v>6.0121609619457513E-3</v>
      </c>
      <c r="T16" s="144">
        <v>1.9954154916802705E-2</v>
      </c>
      <c r="U16" s="144">
        <v>3.9454806312768827E-3</v>
      </c>
      <c r="V16" s="144">
        <v>7.2218560023438088E-3</v>
      </c>
      <c r="W16" s="144">
        <v>1.4443712004687565E-2</v>
      </c>
      <c r="X16" s="145">
        <v>1.8285517755295005E-2</v>
      </c>
      <c r="Y16" s="144">
        <v>5.6518873061821165E-3</v>
      </c>
      <c r="Z16" s="144">
        <v>3.5292327975254734E-3</v>
      </c>
      <c r="AA16" s="144">
        <v>5.8489793531028844E-3</v>
      </c>
      <c r="AB16" s="144">
        <v>1.843314705220301E-3</v>
      </c>
      <c r="AC16" s="144">
        <v>3.3545616878090036E-3</v>
      </c>
      <c r="AD16" s="146">
        <v>3.8993195687352588E-4</v>
      </c>
    </row>
    <row r="17" spans="1:30" x14ac:dyDescent="0.25">
      <c r="A17" s="197">
        <v>4</v>
      </c>
      <c r="B17" s="197" t="s">
        <v>47</v>
      </c>
      <c r="C17" s="197">
        <v>10</v>
      </c>
      <c r="D17" s="218" t="s">
        <v>48</v>
      </c>
      <c r="E17" s="150">
        <v>111045</v>
      </c>
      <c r="F17" s="101" t="s">
        <v>49</v>
      </c>
      <c r="G17" s="101">
        <v>1</v>
      </c>
      <c r="H17" s="102">
        <v>1</v>
      </c>
      <c r="I17" s="103">
        <v>1</v>
      </c>
      <c r="J17" s="103">
        <v>1</v>
      </c>
      <c r="K17" s="103">
        <v>1</v>
      </c>
      <c r="L17" s="104">
        <v>0.3516015183847081</v>
      </c>
      <c r="M17" s="104">
        <v>0.59772009454399999</v>
      </c>
      <c r="N17" s="104">
        <v>0.87665983335983255</v>
      </c>
      <c r="O17" s="105">
        <v>7.8143499881600555E-3</v>
      </c>
      <c r="P17" s="105">
        <v>5.5602105684985033E-2</v>
      </c>
      <c r="Q17" s="105">
        <v>1.5349616048171606E-2</v>
      </c>
      <c r="R17" s="105">
        <v>1.9101744415502411E-2</v>
      </c>
      <c r="S17" s="105">
        <v>1.402837557787342E-2</v>
      </c>
      <c r="T17" s="105">
        <v>4.4513114814406035E-2</v>
      </c>
      <c r="U17" s="105">
        <v>7.8909612625537653E-3</v>
      </c>
      <c r="V17" s="105">
        <v>2.4998732315805496E-2</v>
      </c>
      <c r="W17" s="105">
        <v>4.7270330197159309E-2</v>
      </c>
      <c r="X17" s="106">
        <v>6.0080986910255013E-2</v>
      </c>
      <c r="Y17" s="105">
        <v>1.9258282672916842E-2</v>
      </c>
      <c r="Z17" s="105">
        <v>5.735003295978894E-3</v>
      </c>
      <c r="AA17" s="105">
        <v>1.4973387143943384E-2</v>
      </c>
      <c r="AB17" s="105">
        <v>5.4311951135955295E-3</v>
      </c>
      <c r="AC17" s="105">
        <v>7.6036731590337411E-3</v>
      </c>
      <c r="AD17" s="107">
        <v>1.9496597843676293E-3</v>
      </c>
    </row>
    <row r="18" spans="1:30" x14ac:dyDescent="0.25">
      <c r="A18" s="198"/>
      <c r="B18" s="198"/>
      <c r="C18" s="198"/>
      <c r="D18" s="219"/>
      <c r="E18" s="151">
        <v>110191</v>
      </c>
      <c r="F18" s="128" t="s">
        <v>50</v>
      </c>
      <c r="G18" s="128" t="s">
        <v>42</v>
      </c>
      <c r="H18" s="129">
        <v>2</v>
      </c>
      <c r="I18" s="131">
        <v>2</v>
      </c>
      <c r="J18" s="131">
        <v>2</v>
      </c>
      <c r="K18" s="131">
        <v>2</v>
      </c>
      <c r="L18" s="132">
        <v>0.34010781047780075</v>
      </c>
      <c r="M18" s="132">
        <v>0.58020587935323098</v>
      </c>
      <c r="N18" s="132">
        <v>0.84159118124733345</v>
      </c>
      <c r="O18" s="133">
        <v>7.8143499881600555E-3</v>
      </c>
      <c r="P18" s="133">
        <v>5.5602105684985033E-2</v>
      </c>
      <c r="Q18" s="133">
        <v>1.5349616048171606E-2</v>
      </c>
      <c r="R18" s="133">
        <v>1.9101744415502411E-2</v>
      </c>
      <c r="S18" s="133">
        <v>1.402837557787342E-2</v>
      </c>
      <c r="T18" s="133">
        <v>2.670786888864362E-2</v>
      </c>
      <c r="U18" s="133">
        <v>7.8909612625537653E-3</v>
      </c>
      <c r="V18" s="133">
        <v>2.4998732315805496E-2</v>
      </c>
      <c r="W18" s="133">
        <v>4.7270330197159309E-2</v>
      </c>
      <c r="X18" s="134">
        <v>7.5101233637818773E-2</v>
      </c>
      <c r="Y18" s="133">
        <v>4.8145706682292105E-3</v>
      </c>
      <c r="Z18" s="133">
        <v>1.1470006591957788E-2</v>
      </c>
      <c r="AA18" s="133">
        <v>1.4973387143943384E-2</v>
      </c>
      <c r="AB18" s="133">
        <v>5.4311951135955295E-3</v>
      </c>
      <c r="AC18" s="133">
        <v>7.6036731590337411E-3</v>
      </c>
      <c r="AD18" s="135">
        <v>1.9496597843676293E-3</v>
      </c>
    </row>
    <row r="19" spans="1:30" ht="12.6" thickBot="1" x14ac:dyDescent="0.3">
      <c r="A19" s="199"/>
      <c r="B19" s="199"/>
      <c r="C19" s="199"/>
      <c r="D19" s="149" t="s">
        <v>51</v>
      </c>
      <c r="E19" s="153">
        <v>112503</v>
      </c>
      <c r="F19" s="139" t="s">
        <v>52</v>
      </c>
      <c r="G19" s="139">
        <v>2</v>
      </c>
      <c r="H19" s="140">
        <v>3</v>
      </c>
      <c r="I19" s="142">
        <v>3</v>
      </c>
      <c r="J19" s="142">
        <v>3</v>
      </c>
      <c r="K19" s="142">
        <v>3</v>
      </c>
      <c r="L19" s="143">
        <v>0.30829067113748948</v>
      </c>
      <c r="M19" s="143">
        <v>0.52461094812457154</v>
      </c>
      <c r="N19" s="143">
        <v>0.78913170607303851</v>
      </c>
      <c r="O19" s="144">
        <v>7.8143499881600555E-3</v>
      </c>
      <c r="P19" s="144">
        <v>3.3361263410991021E-2</v>
      </c>
      <c r="Q19" s="144">
        <v>1.2279692838537283E-2</v>
      </c>
      <c r="R19" s="144">
        <v>1.9101744415502411E-2</v>
      </c>
      <c r="S19" s="144">
        <v>1.402837557787342E-2</v>
      </c>
      <c r="T19" s="144">
        <v>4.4513114814406035E-2</v>
      </c>
      <c r="U19" s="144">
        <v>5.2606408417025102E-3</v>
      </c>
      <c r="V19" s="144">
        <v>1.4999239389483297E-2</v>
      </c>
      <c r="W19" s="144">
        <v>3.545274764786948E-2</v>
      </c>
      <c r="X19" s="145">
        <v>7.5101233637818773E-2</v>
      </c>
      <c r="Y19" s="144">
        <v>1.9258282672916842E-2</v>
      </c>
      <c r="Z19" s="144">
        <v>5.735003295978894E-3</v>
      </c>
      <c r="AA19" s="144">
        <v>7.4866935719716922E-3</v>
      </c>
      <c r="AB19" s="144">
        <v>4.3449560908764232E-3</v>
      </c>
      <c r="AC19" s="144">
        <v>7.6036731590337411E-3</v>
      </c>
      <c r="AD19" s="146">
        <v>1.9496597843676293E-3</v>
      </c>
    </row>
    <row r="20" spans="1:30" x14ac:dyDescent="0.25">
      <c r="A20" s="197">
        <v>5</v>
      </c>
      <c r="B20" s="197" t="s">
        <v>47</v>
      </c>
      <c r="C20" s="197">
        <v>20</v>
      </c>
      <c r="D20" s="116" t="s">
        <v>53</v>
      </c>
      <c r="E20" s="154">
        <v>111045</v>
      </c>
      <c r="F20" s="118" t="s">
        <v>49</v>
      </c>
      <c r="G20" s="118">
        <v>1</v>
      </c>
      <c r="H20" s="119">
        <v>1</v>
      </c>
      <c r="I20" s="121">
        <v>1</v>
      </c>
      <c r="J20" s="121">
        <v>1</v>
      </c>
      <c r="K20" s="121">
        <v>1</v>
      </c>
      <c r="L20" s="122">
        <v>0.36161501620308395</v>
      </c>
      <c r="M20" s="122">
        <v>0.61559088780824645</v>
      </c>
      <c r="N20" s="122">
        <v>0.95644677750912543</v>
      </c>
      <c r="O20" s="123">
        <v>7.8143499881600555E-3</v>
      </c>
      <c r="P20" s="123">
        <v>5.5602105684985033E-2</v>
      </c>
      <c r="Q20" s="123">
        <v>1.5349616048171606E-2</v>
      </c>
      <c r="R20" s="123">
        <v>1.9101744415502411E-2</v>
      </c>
      <c r="S20" s="123">
        <v>1.402837557787342E-2</v>
      </c>
      <c r="T20" s="123">
        <v>4.4513114814406035E-2</v>
      </c>
      <c r="U20" s="123">
        <v>7.8909612625537653E-3</v>
      </c>
      <c r="V20" s="123">
        <v>2.4998732315805496E-2</v>
      </c>
      <c r="W20" s="123">
        <v>4.7270330197159309E-2</v>
      </c>
      <c r="X20" s="158">
        <v>7.0094484728630849E-2</v>
      </c>
      <c r="Y20" s="123">
        <v>1.9258282672916842E-2</v>
      </c>
      <c r="Z20" s="123">
        <v>5.735003295978894E-3</v>
      </c>
      <c r="AA20" s="123">
        <v>1.4973387143943384E-2</v>
      </c>
      <c r="AB20" s="123">
        <v>5.4311951135955295E-3</v>
      </c>
      <c r="AC20" s="123">
        <v>7.6036731590337411E-3</v>
      </c>
      <c r="AD20" s="125">
        <v>1.9496597843676293E-3</v>
      </c>
    </row>
    <row r="21" spans="1:30" x14ac:dyDescent="0.25">
      <c r="A21" s="198"/>
      <c r="B21" s="198"/>
      <c r="C21" s="198"/>
      <c r="D21" s="126" t="s">
        <v>37</v>
      </c>
      <c r="E21" s="151">
        <v>110191</v>
      </c>
      <c r="F21" s="128" t="s">
        <v>50</v>
      </c>
      <c r="G21" s="128" t="s">
        <v>42</v>
      </c>
      <c r="H21" s="129">
        <v>2</v>
      </c>
      <c r="I21" s="131">
        <v>2</v>
      </c>
      <c r="J21" s="131">
        <v>2</v>
      </c>
      <c r="K21" s="131">
        <v>2</v>
      </c>
      <c r="L21" s="132">
        <v>0.33510106156861286</v>
      </c>
      <c r="M21" s="132">
        <v>0.57219256871345181</v>
      </c>
      <c r="N21" s="132">
        <v>0.83813188575166964</v>
      </c>
      <c r="O21" s="133">
        <v>7.8143499881600555E-3</v>
      </c>
      <c r="P21" s="133">
        <v>5.5602105684985033E-2</v>
      </c>
      <c r="Q21" s="133">
        <v>1.5349616048171606E-2</v>
      </c>
      <c r="R21" s="133">
        <v>1.9101744415502411E-2</v>
      </c>
      <c r="S21" s="133">
        <v>1.402837557787342E-2</v>
      </c>
      <c r="T21" s="133">
        <v>2.670786888864362E-2</v>
      </c>
      <c r="U21" s="133">
        <v>7.8909612625537653E-3</v>
      </c>
      <c r="V21" s="133">
        <v>2.4998732315805496E-2</v>
      </c>
      <c r="W21" s="133">
        <v>4.7270330197159309E-2</v>
      </c>
      <c r="X21" s="134">
        <v>7.0094484728630849E-2</v>
      </c>
      <c r="Y21" s="133">
        <v>4.8145706682292105E-3</v>
      </c>
      <c r="Z21" s="133">
        <v>1.1470006591957788E-2</v>
      </c>
      <c r="AA21" s="133">
        <v>1.4973387143943384E-2</v>
      </c>
      <c r="AB21" s="133">
        <v>5.4311951135955295E-3</v>
      </c>
      <c r="AC21" s="133">
        <v>7.6036731590337411E-3</v>
      </c>
      <c r="AD21" s="135">
        <v>1.9496597843676293E-3</v>
      </c>
    </row>
    <row r="22" spans="1:30" ht="12.6" thickBot="1" x14ac:dyDescent="0.3">
      <c r="A22" s="199"/>
      <c r="B22" s="199"/>
      <c r="C22" s="199"/>
      <c r="D22" s="152">
        <v>250000000</v>
      </c>
      <c r="E22" s="153">
        <v>112503</v>
      </c>
      <c r="F22" s="139" t="s">
        <v>52</v>
      </c>
      <c r="G22" s="139">
        <v>2</v>
      </c>
      <c r="H22" s="140">
        <v>3</v>
      </c>
      <c r="I22" s="142">
        <v>3</v>
      </c>
      <c r="J22" s="142">
        <v>3</v>
      </c>
      <c r="K22" s="142">
        <v>3</v>
      </c>
      <c r="L22" s="143">
        <v>0.30328392222830158</v>
      </c>
      <c r="M22" s="143">
        <v>0.51659763748479237</v>
      </c>
      <c r="N22" s="143">
        <v>0.78397898298730773</v>
      </c>
      <c r="O22" s="144">
        <v>7.8143499881600555E-3</v>
      </c>
      <c r="P22" s="144">
        <v>3.3361263410991021E-2</v>
      </c>
      <c r="Q22" s="144">
        <v>1.2279692838537283E-2</v>
      </c>
      <c r="R22" s="144">
        <v>1.9101744415502411E-2</v>
      </c>
      <c r="S22" s="144">
        <v>1.402837557787342E-2</v>
      </c>
      <c r="T22" s="144">
        <v>4.4513114814406035E-2</v>
      </c>
      <c r="U22" s="144">
        <v>5.2606408417025102E-3</v>
      </c>
      <c r="V22" s="144">
        <v>1.4999239389483297E-2</v>
      </c>
      <c r="W22" s="144">
        <v>3.545274764786948E-2</v>
      </c>
      <c r="X22" s="145">
        <v>7.0094484728630849E-2</v>
      </c>
      <c r="Y22" s="144">
        <v>1.9258282672916842E-2</v>
      </c>
      <c r="Z22" s="144">
        <v>5.735003295978894E-3</v>
      </c>
      <c r="AA22" s="144">
        <v>7.4866935719716922E-3</v>
      </c>
      <c r="AB22" s="144">
        <v>4.3449560908764232E-3</v>
      </c>
      <c r="AC22" s="144">
        <v>7.6036731590337411E-3</v>
      </c>
      <c r="AD22" s="146">
        <v>1.9496597843676293E-3</v>
      </c>
    </row>
    <row r="23" spans="1:30" x14ac:dyDescent="0.25">
      <c r="A23" s="197">
        <v>6</v>
      </c>
      <c r="B23" s="197" t="s">
        <v>54</v>
      </c>
      <c r="C23" s="197">
        <v>10</v>
      </c>
      <c r="D23" s="218" t="s">
        <v>55</v>
      </c>
      <c r="E23" s="154">
        <v>114305</v>
      </c>
      <c r="F23" s="118" t="s">
        <v>56</v>
      </c>
      <c r="G23" s="118">
        <v>1</v>
      </c>
      <c r="H23" s="119">
        <v>1</v>
      </c>
      <c r="I23" s="121">
        <v>1</v>
      </c>
      <c r="J23" s="121">
        <v>1</v>
      </c>
      <c r="K23" s="121">
        <v>1</v>
      </c>
      <c r="L23" s="122">
        <v>0.22673094028606947</v>
      </c>
      <c r="M23" s="122">
        <v>0.49679930030642261</v>
      </c>
      <c r="N23" s="122">
        <v>1</v>
      </c>
      <c r="O23" s="123">
        <v>7.3259531139000522E-3</v>
      </c>
      <c r="P23" s="123">
        <v>3.4420351138324062E-2</v>
      </c>
      <c r="Q23" s="123">
        <v>9.3432445510609769E-3</v>
      </c>
      <c r="R23" s="123">
        <v>1.5080324538554535E-2</v>
      </c>
      <c r="S23" s="123">
        <v>8.4170253467240521E-3</v>
      </c>
      <c r="T23" s="123">
        <v>2.4111270524469933E-2</v>
      </c>
      <c r="U23" s="123">
        <v>5.2606408417025102E-3</v>
      </c>
      <c r="V23" s="123">
        <v>1.624917600527357E-2</v>
      </c>
      <c r="W23" s="123">
        <v>2.5998681608437619E-2</v>
      </c>
      <c r="X23" s="124">
        <v>4.7791694133157397E-2</v>
      </c>
      <c r="Y23" s="123">
        <v>8.6662272028125795E-3</v>
      </c>
      <c r="Z23" s="123">
        <v>7.6466710613051917E-3</v>
      </c>
      <c r="AA23" s="123">
        <v>7.4866935719716922E-3</v>
      </c>
      <c r="AB23" s="123">
        <v>3.0414692636134967E-3</v>
      </c>
      <c r="AC23" s="123">
        <v>4.5622038954202448E-3</v>
      </c>
      <c r="AD23" s="125">
        <v>1.3293134893415655E-3</v>
      </c>
    </row>
    <row r="24" spans="1:30" x14ac:dyDescent="0.25">
      <c r="A24" s="198"/>
      <c r="B24" s="198"/>
      <c r="C24" s="198"/>
      <c r="D24" s="219"/>
      <c r="E24" s="155">
        <v>114202</v>
      </c>
      <c r="F24" s="128" t="s">
        <v>57</v>
      </c>
      <c r="G24" s="128">
        <v>2</v>
      </c>
      <c r="H24" s="129">
        <v>3</v>
      </c>
      <c r="I24" s="131">
        <v>3</v>
      </c>
      <c r="J24" s="131">
        <v>3</v>
      </c>
      <c r="K24" s="131">
        <v>3</v>
      </c>
      <c r="L24" s="132">
        <v>0.20527717662283668</v>
      </c>
      <c r="M24" s="132">
        <v>0.44982307235310987</v>
      </c>
      <c r="N24" s="132">
        <v>0.60349650299636393</v>
      </c>
      <c r="O24" s="133">
        <v>7.3259531139000522E-3</v>
      </c>
      <c r="P24" s="133">
        <v>3.4420351138324062E-2</v>
      </c>
      <c r="Q24" s="133">
        <v>9.3432445510609769E-3</v>
      </c>
      <c r="R24" s="133">
        <v>1.5080324538554535E-2</v>
      </c>
      <c r="S24" s="133">
        <v>8.4170253467240521E-3</v>
      </c>
      <c r="T24" s="133">
        <v>1.9289016419575946E-2</v>
      </c>
      <c r="U24" s="133">
        <v>5.2606408417025102E-3</v>
      </c>
      <c r="V24" s="133">
        <v>1.2999340804218856E-2</v>
      </c>
      <c r="W24" s="133">
        <v>2.5998681608437619E-2</v>
      </c>
      <c r="X24" s="134">
        <v>3.8233355306525919E-2</v>
      </c>
      <c r="Y24" s="133">
        <v>8.6662272028125795E-3</v>
      </c>
      <c r="Z24" s="133">
        <v>3.8233355306525958E-3</v>
      </c>
      <c r="AA24" s="133">
        <v>7.4866935719716922E-3</v>
      </c>
      <c r="AB24" s="133">
        <v>3.0414692636134967E-3</v>
      </c>
      <c r="AC24" s="133">
        <v>4.5622038954202448E-3</v>
      </c>
      <c r="AD24" s="135">
        <v>1.3293134893415655E-3</v>
      </c>
    </row>
    <row r="25" spans="1:30" x14ac:dyDescent="0.25">
      <c r="A25" s="198"/>
      <c r="B25" s="198"/>
      <c r="C25" s="198"/>
      <c r="D25" s="126" t="s">
        <v>37</v>
      </c>
      <c r="E25" s="155">
        <v>310006</v>
      </c>
      <c r="F25" s="128" t="s">
        <v>58</v>
      </c>
      <c r="G25" s="128">
        <v>3</v>
      </c>
      <c r="H25" s="129">
        <v>4</v>
      </c>
      <c r="I25" s="131">
        <v>4</v>
      </c>
      <c r="J25" s="131">
        <v>4</v>
      </c>
      <c r="K25" s="131">
        <v>4</v>
      </c>
      <c r="L25" s="132">
        <v>0.18832403365890127</v>
      </c>
      <c r="M25" s="132">
        <v>0.41457319846295593</v>
      </c>
      <c r="N25" s="132">
        <v>0.59317553565204761</v>
      </c>
      <c r="O25" s="133">
        <v>2.9303812455600208E-3</v>
      </c>
      <c r="P25" s="133">
        <v>2.0652210682994439E-2</v>
      </c>
      <c r="Q25" s="133">
        <v>7.4745956408487817E-3</v>
      </c>
      <c r="R25" s="133">
        <v>9.0481947231327211E-3</v>
      </c>
      <c r="S25" s="133">
        <v>8.4170253467240521E-3</v>
      </c>
      <c r="T25" s="133">
        <v>2.4111270524469933E-2</v>
      </c>
      <c r="U25" s="133">
        <v>3.5070938944683399E-3</v>
      </c>
      <c r="V25" s="133">
        <v>9.7495056031641422E-3</v>
      </c>
      <c r="W25" s="133">
        <v>2.5998681608437619E-2</v>
      </c>
      <c r="X25" s="148">
        <v>4.7791694133157397E-2</v>
      </c>
      <c r="Y25" s="133">
        <v>8.6662272028125795E-3</v>
      </c>
      <c r="Z25" s="133">
        <v>3.8233355306525958E-3</v>
      </c>
      <c r="AA25" s="133">
        <v>7.4866935719716922E-3</v>
      </c>
      <c r="AB25" s="133">
        <v>3.0414692636134967E-3</v>
      </c>
      <c r="AC25" s="133">
        <v>4.5622038954202448E-3</v>
      </c>
      <c r="AD25" s="135">
        <v>1.0634507914732525E-3</v>
      </c>
    </row>
    <row r="26" spans="1:30" x14ac:dyDescent="0.25">
      <c r="A26" s="198"/>
      <c r="B26" s="198"/>
      <c r="C26" s="198"/>
      <c r="D26" s="136">
        <v>60000</v>
      </c>
      <c r="E26" s="151">
        <v>113568</v>
      </c>
      <c r="F26" s="128" t="s">
        <v>59</v>
      </c>
      <c r="G26" s="128">
        <v>4</v>
      </c>
      <c r="H26" s="129">
        <v>2</v>
      </c>
      <c r="I26" s="131">
        <v>2</v>
      </c>
      <c r="J26" s="131">
        <v>2</v>
      </c>
      <c r="K26" s="131">
        <v>2</v>
      </c>
      <c r="L26" s="132">
        <v>0.2081243039296527</v>
      </c>
      <c r="M26" s="132">
        <v>0.45698593176125085</v>
      </c>
      <c r="N26" s="132">
        <v>0.63140099535343652</v>
      </c>
      <c r="O26" s="133">
        <v>2.9303812455600208E-3</v>
      </c>
      <c r="P26" s="133">
        <v>3.4420351138324062E-2</v>
      </c>
      <c r="Q26" s="133">
        <v>7.4745956408487817E-3</v>
      </c>
      <c r="R26" s="133">
        <v>1.5080324538554535E-2</v>
      </c>
      <c r="S26" s="133">
        <v>8.4170253467240521E-3</v>
      </c>
      <c r="T26" s="133">
        <v>2.4111270524469933E-2</v>
      </c>
      <c r="U26" s="133">
        <v>3.5070938944683399E-3</v>
      </c>
      <c r="V26" s="133">
        <v>9.7495056031641422E-3</v>
      </c>
      <c r="W26" s="133">
        <v>2.5998681608437619E-2</v>
      </c>
      <c r="X26" s="134">
        <v>4.7791694133157397E-2</v>
      </c>
      <c r="Y26" s="133">
        <v>8.6662272028125795E-3</v>
      </c>
      <c r="Z26" s="133">
        <v>3.8233355306525958E-3</v>
      </c>
      <c r="AA26" s="133">
        <v>7.4866935719716922E-3</v>
      </c>
      <c r="AB26" s="133">
        <v>3.0414692636134967E-3</v>
      </c>
      <c r="AC26" s="133">
        <v>4.5622038954202448E-3</v>
      </c>
      <c r="AD26" s="135">
        <v>1.0634507914732525E-3</v>
      </c>
    </row>
    <row r="27" spans="1:30" ht="12.6" thickBot="1" x14ac:dyDescent="0.3">
      <c r="A27" s="199"/>
      <c r="B27" s="199"/>
      <c r="C27" s="199"/>
      <c r="D27" s="156"/>
      <c r="E27" s="157">
        <v>113507</v>
      </c>
      <c r="F27" s="139" t="s">
        <v>60</v>
      </c>
      <c r="G27" s="139">
        <v>5</v>
      </c>
      <c r="H27" s="140">
        <v>5</v>
      </c>
      <c r="I27" s="142">
        <v>5</v>
      </c>
      <c r="J27" s="142">
        <v>5</v>
      </c>
      <c r="K27" s="142">
        <v>5</v>
      </c>
      <c r="L27" s="143">
        <v>0.17154354550253811</v>
      </c>
      <c r="M27" s="143">
        <v>0.37842363026543452</v>
      </c>
      <c r="N27" s="143">
        <v>0.51823949501608246</v>
      </c>
      <c r="O27" s="144">
        <v>2.9303812455600208E-3</v>
      </c>
      <c r="P27" s="144">
        <v>2.0652210682994439E-2</v>
      </c>
      <c r="Q27" s="144">
        <v>9.3432445510609769E-3</v>
      </c>
      <c r="R27" s="144">
        <v>3.016064907710907E-3</v>
      </c>
      <c r="S27" s="144">
        <v>8.4170253467240521E-3</v>
      </c>
      <c r="T27" s="144">
        <v>2.4111270524469933E-2</v>
      </c>
      <c r="U27" s="144">
        <v>3.5070938944683399E-3</v>
      </c>
      <c r="V27" s="144">
        <v>1.624917600527357E-2</v>
      </c>
      <c r="W27" s="144">
        <v>2.5998681608437619E-2</v>
      </c>
      <c r="X27" s="145">
        <v>2.8675016479894438E-2</v>
      </c>
      <c r="Y27" s="144">
        <v>8.6662272028125795E-3</v>
      </c>
      <c r="Z27" s="144">
        <v>3.8233355306525958E-3</v>
      </c>
      <c r="AA27" s="144">
        <v>7.4866935719716922E-3</v>
      </c>
      <c r="AB27" s="144">
        <v>3.0414692636134967E-3</v>
      </c>
      <c r="AC27" s="144">
        <v>4.5622038954202448E-3</v>
      </c>
      <c r="AD27" s="146">
        <v>1.0634507914732525E-3</v>
      </c>
    </row>
    <row r="28" spans="1:30" x14ac:dyDescent="0.25">
      <c r="A28" s="197">
        <v>7</v>
      </c>
      <c r="B28" s="197" t="s">
        <v>54</v>
      </c>
      <c r="C28" s="197">
        <v>20</v>
      </c>
      <c r="D28" s="116" t="s">
        <v>61</v>
      </c>
      <c r="E28" s="154">
        <v>114305</v>
      </c>
      <c r="F28" s="118" t="s">
        <v>56</v>
      </c>
      <c r="G28" s="118">
        <v>1</v>
      </c>
      <c r="H28" s="119">
        <v>1</v>
      </c>
      <c r="I28" s="121">
        <v>1</v>
      </c>
      <c r="J28" s="121">
        <v>1</v>
      </c>
      <c r="K28" s="147">
        <v>1</v>
      </c>
      <c r="L28" s="122">
        <v>0.2246530405411496</v>
      </c>
      <c r="M28" s="122">
        <v>0.49236508309664917</v>
      </c>
      <c r="N28" s="122">
        <v>1</v>
      </c>
      <c r="O28" s="123">
        <v>7.3259531139000522E-3</v>
      </c>
      <c r="P28" s="123">
        <v>3.4420351138324062E-2</v>
      </c>
      <c r="Q28" s="123">
        <v>9.3432445510609769E-3</v>
      </c>
      <c r="R28" s="123">
        <v>1.5080324538554535E-2</v>
      </c>
      <c r="S28" s="123">
        <v>8.4170253467240521E-3</v>
      </c>
      <c r="T28" s="123">
        <v>2.4111270524469933E-2</v>
      </c>
      <c r="U28" s="123">
        <v>5.2606408417025102E-3</v>
      </c>
      <c r="V28" s="123">
        <v>1.624917600527357E-2</v>
      </c>
      <c r="W28" s="123">
        <v>2.5998681608437619E-2</v>
      </c>
      <c r="X28" s="158">
        <v>4.5713794388237514E-2</v>
      </c>
      <c r="Y28" s="123">
        <v>8.6662272028125795E-3</v>
      </c>
      <c r="Z28" s="123">
        <v>7.6466710613051917E-3</v>
      </c>
      <c r="AA28" s="123">
        <v>7.4866935719716922E-3</v>
      </c>
      <c r="AB28" s="123">
        <v>3.0414692636134967E-3</v>
      </c>
      <c r="AC28" s="123">
        <v>4.5622038954202448E-3</v>
      </c>
      <c r="AD28" s="125">
        <v>1.3293134893415655E-3</v>
      </c>
    </row>
    <row r="29" spans="1:30" x14ac:dyDescent="0.25">
      <c r="A29" s="198"/>
      <c r="B29" s="198"/>
      <c r="C29" s="198"/>
      <c r="D29" s="126" t="s">
        <v>37</v>
      </c>
      <c r="E29" s="155">
        <v>114202</v>
      </c>
      <c r="F29" s="128" t="s">
        <v>57</v>
      </c>
      <c r="G29" s="128">
        <v>2</v>
      </c>
      <c r="H29" s="129">
        <v>3</v>
      </c>
      <c r="I29" s="131">
        <v>3</v>
      </c>
      <c r="J29" s="131">
        <v>3</v>
      </c>
      <c r="K29" s="130">
        <v>5</v>
      </c>
      <c r="L29" s="132">
        <v>0.19447209794925327</v>
      </c>
      <c r="M29" s="132">
        <v>0.42613419660865653</v>
      </c>
      <c r="N29" s="132">
        <v>0.75848135978131404</v>
      </c>
      <c r="O29" s="133">
        <v>7.3259531139000522E-3</v>
      </c>
      <c r="P29" s="133">
        <v>3.4420351138324062E-2</v>
      </c>
      <c r="Q29" s="133">
        <v>9.3432445510609769E-3</v>
      </c>
      <c r="R29" s="133">
        <v>1.5080324538554535E-2</v>
      </c>
      <c r="S29" s="133">
        <v>8.4170253467240521E-3</v>
      </c>
      <c r="T29" s="133">
        <v>1.9289016419575946E-2</v>
      </c>
      <c r="U29" s="133">
        <v>5.2606408417025102E-3</v>
      </c>
      <c r="V29" s="133">
        <v>1.2999340804218856E-2</v>
      </c>
      <c r="W29" s="133">
        <v>2.5998681608437619E-2</v>
      </c>
      <c r="X29" s="134">
        <v>2.7428276632942505E-2</v>
      </c>
      <c r="Y29" s="133">
        <v>8.6662272028125795E-3</v>
      </c>
      <c r="Z29" s="133">
        <v>3.8233355306525958E-3</v>
      </c>
      <c r="AA29" s="133">
        <v>7.4866935719716922E-3</v>
      </c>
      <c r="AB29" s="133">
        <v>3.0414692636134967E-3</v>
      </c>
      <c r="AC29" s="133">
        <v>4.5622038954202448E-3</v>
      </c>
      <c r="AD29" s="135">
        <v>1.3293134893415655E-3</v>
      </c>
    </row>
    <row r="30" spans="1:30" x14ac:dyDescent="0.25">
      <c r="A30" s="198"/>
      <c r="B30" s="198"/>
      <c r="C30" s="198"/>
      <c r="D30" s="136">
        <v>160000</v>
      </c>
      <c r="E30" s="155">
        <v>310006</v>
      </c>
      <c r="F30" s="128" t="s">
        <v>58</v>
      </c>
      <c r="G30" s="128">
        <v>3</v>
      </c>
      <c r="H30" s="129">
        <v>5</v>
      </c>
      <c r="I30" s="131">
        <v>5</v>
      </c>
      <c r="J30" s="131">
        <v>5</v>
      </c>
      <c r="K30" s="130">
        <v>3</v>
      </c>
      <c r="L30" s="132">
        <v>0.18624613391398137</v>
      </c>
      <c r="M30" s="132">
        <v>0.41013898125318249</v>
      </c>
      <c r="N30" s="132">
        <v>0.79225378501247323</v>
      </c>
      <c r="O30" s="133">
        <v>2.9303812455600208E-3</v>
      </c>
      <c r="P30" s="133">
        <v>2.0652210682994439E-2</v>
      </c>
      <c r="Q30" s="133">
        <v>7.4745956408487817E-3</v>
      </c>
      <c r="R30" s="133">
        <v>9.0481947231327211E-3</v>
      </c>
      <c r="S30" s="133">
        <v>8.4170253467240521E-3</v>
      </c>
      <c r="T30" s="133">
        <v>2.4111270524469933E-2</v>
      </c>
      <c r="U30" s="133">
        <v>3.5070938944683399E-3</v>
      </c>
      <c r="V30" s="133">
        <v>9.7495056031641422E-3</v>
      </c>
      <c r="W30" s="133">
        <v>2.5998681608437619E-2</v>
      </c>
      <c r="X30" s="148">
        <v>4.5713794388237514E-2</v>
      </c>
      <c r="Y30" s="133">
        <v>8.6662272028125795E-3</v>
      </c>
      <c r="Z30" s="133">
        <v>3.8233355306525958E-3</v>
      </c>
      <c r="AA30" s="133">
        <v>7.4866935719716922E-3</v>
      </c>
      <c r="AB30" s="133">
        <v>3.0414692636134967E-3</v>
      </c>
      <c r="AC30" s="133">
        <v>4.5622038954202448E-3</v>
      </c>
      <c r="AD30" s="135">
        <v>1.0634507914732525E-3</v>
      </c>
    </row>
    <row r="31" spans="1:30" x14ac:dyDescent="0.25">
      <c r="A31" s="198"/>
      <c r="B31" s="198"/>
      <c r="C31" s="198"/>
      <c r="D31" s="220"/>
      <c r="E31" s="151">
        <v>113568</v>
      </c>
      <c r="F31" s="128" t="s">
        <v>59</v>
      </c>
      <c r="G31" s="128">
        <v>4</v>
      </c>
      <c r="H31" s="129">
        <v>2</v>
      </c>
      <c r="I31" s="131">
        <v>2</v>
      </c>
      <c r="J31" s="131">
        <v>2</v>
      </c>
      <c r="K31" s="137">
        <v>2</v>
      </c>
      <c r="L31" s="132">
        <v>0.2060464041847328</v>
      </c>
      <c r="M31" s="132">
        <v>0.45255171455147736</v>
      </c>
      <c r="N31" s="132">
        <v>0.89045147596208662</v>
      </c>
      <c r="O31" s="133">
        <v>2.9303812455600208E-3</v>
      </c>
      <c r="P31" s="133">
        <v>3.4420351138324062E-2</v>
      </c>
      <c r="Q31" s="133">
        <v>7.4745956408487817E-3</v>
      </c>
      <c r="R31" s="133">
        <v>1.5080324538554535E-2</v>
      </c>
      <c r="S31" s="133">
        <v>8.4170253467240521E-3</v>
      </c>
      <c r="T31" s="133">
        <v>2.4111270524469933E-2</v>
      </c>
      <c r="U31" s="133">
        <v>3.5070938944683399E-3</v>
      </c>
      <c r="V31" s="133">
        <v>9.7495056031641422E-3</v>
      </c>
      <c r="W31" s="133">
        <v>2.5998681608437619E-2</v>
      </c>
      <c r="X31" s="134">
        <v>4.5713794388237514E-2</v>
      </c>
      <c r="Y31" s="133">
        <v>8.6662272028125795E-3</v>
      </c>
      <c r="Z31" s="133">
        <v>3.8233355306525958E-3</v>
      </c>
      <c r="AA31" s="133">
        <v>7.4866935719716922E-3</v>
      </c>
      <c r="AB31" s="133">
        <v>3.0414692636134967E-3</v>
      </c>
      <c r="AC31" s="133">
        <v>4.5622038954202448E-3</v>
      </c>
      <c r="AD31" s="135">
        <v>1.0634507914732525E-3</v>
      </c>
    </row>
    <row r="32" spans="1:30" ht="12.6" thickBot="1" x14ac:dyDescent="0.3">
      <c r="A32" s="199"/>
      <c r="B32" s="199"/>
      <c r="C32" s="199"/>
      <c r="D32" s="221"/>
      <c r="E32" s="157">
        <v>113507</v>
      </c>
      <c r="F32" s="139" t="s">
        <v>60</v>
      </c>
      <c r="G32" s="139">
        <v>5</v>
      </c>
      <c r="H32" s="140">
        <v>4</v>
      </c>
      <c r="I32" s="142">
        <v>4</v>
      </c>
      <c r="J32" s="142">
        <v>4</v>
      </c>
      <c r="K32" s="141">
        <v>4</v>
      </c>
      <c r="L32" s="143">
        <v>0.18858232341088119</v>
      </c>
      <c r="M32" s="143">
        <v>0.41604610389283958</v>
      </c>
      <c r="N32" s="143">
        <v>0.78159000704119641</v>
      </c>
      <c r="O32" s="144">
        <v>2.9303812455600208E-3</v>
      </c>
      <c r="P32" s="144">
        <v>2.0652210682994439E-2</v>
      </c>
      <c r="Q32" s="144">
        <v>9.3432445510609769E-3</v>
      </c>
      <c r="R32" s="144">
        <v>3.016064907710907E-3</v>
      </c>
      <c r="S32" s="144">
        <v>8.4170253467240521E-3</v>
      </c>
      <c r="T32" s="144">
        <v>2.4111270524469933E-2</v>
      </c>
      <c r="U32" s="144">
        <v>3.5070938944683399E-3</v>
      </c>
      <c r="V32" s="144">
        <v>1.624917600527357E-2</v>
      </c>
      <c r="W32" s="144">
        <v>2.5998681608437619E-2</v>
      </c>
      <c r="X32" s="145">
        <v>4.5713794388237514E-2</v>
      </c>
      <c r="Y32" s="144">
        <v>8.6662272028125795E-3</v>
      </c>
      <c r="Z32" s="144">
        <v>3.8233355306525958E-3</v>
      </c>
      <c r="AA32" s="144">
        <v>7.4866935719716922E-3</v>
      </c>
      <c r="AB32" s="144">
        <v>3.0414692636134967E-3</v>
      </c>
      <c r="AC32" s="144">
        <v>4.5622038954202448E-3</v>
      </c>
      <c r="AD32" s="146">
        <v>1.0634507914732525E-3</v>
      </c>
    </row>
    <row r="33" spans="1:30" x14ac:dyDescent="0.25">
      <c r="A33" s="197">
        <v>8</v>
      </c>
      <c r="B33" s="197" t="s">
        <v>54</v>
      </c>
      <c r="C33" s="197">
        <v>30</v>
      </c>
      <c r="D33" s="218" t="s">
        <v>62</v>
      </c>
      <c r="E33" s="154">
        <v>114305</v>
      </c>
      <c r="F33" s="118" t="s">
        <v>56</v>
      </c>
      <c r="G33" s="118">
        <v>1</v>
      </c>
      <c r="H33" s="119">
        <v>1</v>
      </c>
      <c r="I33" s="121">
        <v>1</v>
      </c>
      <c r="J33" s="121">
        <v>1</v>
      </c>
      <c r="K33" s="147">
        <v>1</v>
      </c>
      <c r="L33" s="122">
        <v>0.22494023279234909</v>
      </c>
      <c r="M33" s="122">
        <v>0.49400555670609025</v>
      </c>
      <c r="N33" s="122">
        <v>1</v>
      </c>
      <c r="O33" s="123">
        <v>7.3259531139000522E-3</v>
      </c>
      <c r="P33" s="123">
        <v>3.4420351138324062E-2</v>
      </c>
      <c r="Q33" s="123">
        <v>9.3432445510609769E-3</v>
      </c>
      <c r="R33" s="123">
        <v>1.5080324538554535E-2</v>
      </c>
      <c r="S33" s="123">
        <v>8.4170253467240521E-3</v>
      </c>
      <c r="T33" s="123">
        <v>2.6303204208512655E-2</v>
      </c>
      <c r="U33" s="123">
        <v>5.2606408417025102E-3</v>
      </c>
      <c r="V33" s="123">
        <v>1.624917600527357E-2</v>
      </c>
      <c r="W33" s="123">
        <v>2.5998681608437619E-2</v>
      </c>
      <c r="X33" s="158">
        <v>4.3809052955394286E-2</v>
      </c>
      <c r="Y33" s="123">
        <v>8.6662272028125795E-3</v>
      </c>
      <c r="Z33" s="123">
        <v>7.6466710613051917E-3</v>
      </c>
      <c r="AA33" s="123">
        <v>7.4866935719716922E-3</v>
      </c>
      <c r="AB33" s="123">
        <v>3.0414692636134967E-3</v>
      </c>
      <c r="AC33" s="123">
        <v>4.5622038954202448E-3</v>
      </c>
      <c r="AD33" s="125">
        <v>1.3293134893415655E-3</v>
      </c>
    </row>
    <row r="34" spans="1:30" x14ac:dyDescent="0.25">
      <c r="A34" s="198"/>
      <c r="B34" s="198"/>
      <c r="C34" s="198"/>
      <c r="D34" s="219"/>
      <c r="E34" s="155">
        <v>114202</v>
      </c>
      <c r="F34" s="128" t="s">
        <v>57</v>
      </c>
      <c r="G34" s="128">
        <v>2</v>
      </c>
      <c r="H34" s="129">
        <v>2</v>
      </c>
      <c r="I34" s="131">
        <v>2</v>
      </c>
      <c r="J34" s="131">
        <v>2</v>
      </c>
      <c r="K34" s="130">
        <v>3</v>
      </c>
      <c r="L34" s="132">
        <v>0.20384461062786036</v>
      </c>
      <c r="M34" s="132">
        <v>0.44758807747284396</v>
      </c>
      <c r="N34" s="132">
        <v>0.8521972759703943</v>
      </c>
      <c r="O34" s="133">
        <v>7.3259531139000522E-3</v>
      </c>
      <c r="P34" s="133">
        <v>3.4420351138324062E-2</v>
      </c>
      <c r="Q34" s="133">
        <v>9.3432445510609769E-3</v>
      </c>
      <c r="R34" s="133">
        <v>1.5080324538554535E-2</v>
      </c>
      <c r="S34" s="133">
        <v>8.4170253467240521E-3</v>
      </c>
      <c r="T34" s="133">
        <v>2.1042563366810124E-2</v>
      </c>
      <c r="U34" s="133">
        <v>5.2606408417025102E-3</v>
      </c>
      <c r="V34" s="133">
        <v>1.2999340804218856E-2</v>
      </c>
      <c r="W34" s="133">
        <v>2.5998681608437619E-2</v>
      </c>
      <c r="X34" s="134">
        <v>3.5047242364315424E-2</v>
      </c>
      <c r="Y34" s="133">
        <v>8.6662272028125795E-3</v>
      </c>
      <c r="Z34" s="133">
        <v>3.8233355306525958E-3</v>
      </c>
      <c r="AA34" s="133">
        <v>7.4866935719716922E-3</v>
      </c>
      <c r="AB34" s="133">
        <v>3.0414692636134967E-3</v>
      </c>
      <c r="AC34" s="133">
        <v>4.5622038954202448E-3</v>
      </c>
      <c r="AD34" s="135">
        <v>1.3293134893415655E-3</v>
      </c>
    </row>
    <row r="35" spans="1:30" x14ac:dyDescent="0.25">
      <c r="A35" s="198"/>
      <c r="B35" s="198"/>
      <c r="C35" s="198"/>
      <c r="D35" s="126" t="s">
        <v>37</v>
      </c>
      <c r="E35" s="155">
        <v>310006</v>
      </c>
      <c r="F35" s="128" t="s">
        <v>58</v>
      </c>
      <c r="G35" s="128" t="s">
        <v>42</v>
      </c>
      <c r="H35" s="129" t="s">
        <v>42</v>
      </c>
      <c r="I35" s="131">
        <v>5</v>
      </c>
      <c r="J35" s="131">
        <v>5</v>
      </c>
      <c r="K35" s="137">
        <v>5</v>
      </c>
      <c r="L35" s="132">
        <v>0.18127268532347834</v>
      </c>
      <c r="M35" s="132">
        <v>0.40008854545173711</v>
      </c>
      <c r="N35" s="132">
        <v>0.77910872567036693</v>
      </c>
      <c r="O35" s="133">
        <v>2.9303812455600208E-3</v>
      </c>
      <c r="P35" s="133">
        <v>2.0652210682994439E-2</v>
      </c>
      <c r="Q35" s="133">
        <v>7.4745956408487817E-3</v>
      </c>
      <c r="R35" s="133">
        <v>9.0481947231327211E-3</v>
      </c>
      <c r="S35" s="133">
        <v>8.4170253467240521E-3</v>
      </c>
      <c r="T35" s="133">
        <v>2.1042563366810124E-2</v>
      </c>
      <c r="U35" s="133">
        <v>3.5070938944683399E-3</v>
      </c>
      <c r="V35" s="133">
        <v>9.7495056031641422E-3</v>
      </c>
      <c r="W35" s="133">
        <v>2.5998681608437619E-2</v>
      </c>
      <c r="X35" s="134">
        <v>4.3809052955394286E-2</v>
      </c>
      <c r="Y35" s="133">
        <v>8.6662272028125795E-3</v>
      </c>
      <c r="Z35" s="133">
        <v>3.8233355306525958E-3</v>
      </c>
      <c r="AA35" s="133">
        <v>7.4866935719716922E-3</v>
      </c>
      <c r="AB35" s="133">
        <v>3.0414692636134967E-3</v>
      </c>
      <c r="AC35" s="133">
        <v>4.5622038954202448E-3</v>
      </c>
      <c r="AD35" s="135">
        <v>1.0634507914732525E-3</v>
      </c>
    </row>
    <row r="36" spans="1:30" x14ac:dyDescent="0.25">
      <c r="A36" s="198"/>
      <c r="B36" s="198"/>
      <c r="C36" s="198"/>
      <c r="D36" s="136">
        <v>134000</v>
      </c>
      <c r="E36" s="151">
        <v>113568</v>
      </c>
      <c r="F36" s="128" t="s">
        <v>59</v>
      </c>
      <c r="G36" s="128" t="s">
        <v>42</v>
      </c>
      <c r="H36" s="129" t="s">
        <v>42</v>
      </c>
      <c r="I36" s="131">
        <v>3</v>
      </c>
      <c r="J36" s="131">
        <v>3</v>
      </c>
      <c r="K36" s="130">
        <v>2</v>
      </c>
      <c r="L36" s="132">
        <v>0.20107295559422977</v>
      </c>
      <c r="M36" s="132">
        <v>0.44250127875003203</v>
      </c>
      <c r="N36" s="132">
        <v>0.87152657055582439</v>
      </c>
      <c r="O36" s="133">
        <v>2.9303812455600208E-3</v>
      </c>
      <c r="P36" s="133">
        <v>3.4420351138324062E-2</v>
      </c>
      <c r="Q36" s="133">
        <v>7.4745956408487817E-3</v>
      </c>
      <c r="R36" s="133">
        <v>1.5080324538554535E-2</v>
      </c>
      <c r="S36" s="133">
        <v>8.4170253467240521E-3</v>
      </c>
      <c r="T36" s="133">
        <v>2.1042563366810124E-2</v>
      </c>
      <c r="U36" s="133">
        <v>3.5070938944683399E-3</v>
      </c>
      <c r="V36" s="133">
        <v>9.7495056031641422E-3</v>
      </c>
      <c r="W36" s="133">
        <v>2.5998681608437619E-2</v>
      </c>
      <c r="X36" s="134">
        <v>4.3809052955394286E-2</v>
      </c>
      <c r="Y36" s="133">
        <v>8.6662272028125795E-3</v>
      </c>
      <c r="Z36" s="133">
        <v>3.8233355306525958E-3</v>
      </c>
      <c r="AA36" s="133">
        <v>7.4866935719716922E-3</v>
      </c>
      <c r="AB36" s="133">
        <v>3.0414692636134967E-3</v>
      </c>
      <c r="AC36" s="133">
        <v>4.5622038954202448E-3</v>
      </c>
      <c r="AD36" s="135">
        <v>1.0634507914732525E-3</v>
      </c>
    </row>
    <row r="37" spans="1:30" ht="12.6" thickBot="1" x14ac:dyDescent="0.3">
      <c r="A37" s="199"/>
      <c r="B37" s="199"/>
      <c r="C37" s="199"/>
      <c r="D37" s="156"/>
      <c r="E37" s="157">
        <v>113507</v>
      </c>
      <c r="F37" s="139" t="s">
        <v>60</v>
      </c>
      <c r="G37" s="139">
        <v>3</v>
      </c>
      <c r="H37" s="140">
        <v>3</v>
      </c>
      <c r="I37" s="142">
        <v>4</v>
      </c>
      <c r="J37" s="142">
        <v>4</v>
      </c>
      <c r="K37" s="141">
        <v>4</v>
      </c>
      <c r="L37" s="143">
        <v>0.18886951566208068</v>
      </c>
      <c r="M37" s="143">
        <v>0.41768657750228066</v>
      </c>
      <c r="N37" s="143">
        <v>0.78126422480641922</v>
      </c>
      <c r="O37" s="144">
        <v>2.9303812455600208E-3</v>
      </c>
      <c r="P37" s="144">
        <v>2.0652210682994439E-2</v>
      </c>
      <c r="Q37" s="144">
        <v>9.3432445510609769E-3</v>
      </c>
      <c r="R37" s="144">
        <v>3.016064907710907E-3</v>
      </c>
      <c r="S37" s="144">
        <v>8.4170253467240521E-3</v>
      </c>
      <c r="T37" s="144">
        <v>2.6303204208512655E-2</v>
      </c>
      <c r="U37" s="144">
        <v>3.5070938944683399E-3</v>
      </c>
      <c r="V37" s="144">
        <v>1.624917600527357E-2</v>
      </c>
      <c r="W37" s="144">
        <v>2.5998681608437619E-2</v>
      </c>
      <c r="X37" s="145">
        <v>4.3809052955394286E-2</v>
      </c>
      <c r="Y37" s="144">
        <v>8.6662272028125795E-3</v>
      </c>
      <c r="Z37" s="144">
        <v>3.8233355306525958E-3</v>
      </c>
      <c r="AA37" s="144">
        <v>7.4866935719716922E-3</v>
      </c>
      <c r="AB37" s="144">
        <v>3.0414692636134967E-3</v>
      </c>
      <c r="AC37" s="144">
        <v>4.5622038954202448E-3</v>
      </c>
      <c r="AD37" s="146">
        <v>1.0634507914732525E-3</v>
      </c>
    </row>
    <row r="38" spans="1:30" x14ac:dyDescent="0.25">
      <c r="A38" s="197">
        <v>9</v>
      </c>
      <c r="B38" s="197" t="s">
        <v>54</v>
      </c>
      <c r="C38" s="197">
        <v>40</v>
      </c>
      <c r="D38" s="218" t="s">
        <v>63</v>
      </c>
      <c r="E38" s="154">
        <v>114305</v>
      </c>
      <c r="F38" s="118" t="s">
        <v>56</v>
      </c>
      <c r="G38" s="118">
        <v>1</v>
      </c>
      <c r="H38" s="119">
        <v>1</v>
      </c>
      <c r="I38" s="121">
        <v>1</v>
      </c>
      <c r="J38" s="121">
        <v>1</v>
      </c>
      <c r="K38" s="121">
        <v>1</v>
      </c>
      <c r="L38" s="122">
        <v>0.22379661521806593</v>
      </c>
      <c r="M38" s="122">
        <v>0.49149319768347333</v>
      </c>
      <c r="N38" s="122">
        <v>1</v>
      </c>
      <c r="O38" s="123">
        <v>7.3259531139000522E-3</v>
      </c>
      <c r="P38" s="123">
        <v>3.4420351138324062E-2</v>
      </c>
      <c r="Q38" s="123">
        <v>9.3432445510609769E-3</v>
      </c>
      <c r="R38" s="123">
        <v>1.5080324538554535E-2</v>
      </c>
      <c r="S38" s="123">
        <v>8.4170253467240521E-3</v>
      </c>
      <c r="T38" s="123">
        <v>2.5159586634229496E-2</v>
      </c>
      <c r="U38" s="123">
        <v>5.2606408417025102E-3</v>
      </c>
      <c r="V38" s="123">
        <v>1.624917600527357E-2</v>
      </c>
      <c r="W38" s="123">
        <v>2.5998681608437619E-2</v>
      </c>
      <c r="X38" s="158">
        <v>4.3809052955394286E-2</v>
      </c>
      <c r="Y38" s="123">
        <v>8.6662272028125795E-3</v>
      </c>
      <c r="Z38" s="123">
        <v>7.6466710613051917E-3</v>
      </c>
      <c r="AA38" s="123">
        <v>7.4866935719716922E-3</v>
      </c>
      <c r="AB38" s="123">
        <v>3.0414692636134967E-3</v>
      </c>
      <c r="AC38" s="123">
        <v>4.5622038954202448E-3</v>
      </c>
      <c r="AD38" s="125">
        <v>1.3293134893415655E-3</v>
      </c>
    </row>
    <row r="39" spans="1:30" x14ac:dyDescent="0.25">
      <c r="A39" s="198"/>
      <c r="B39" s="198"/>
      <c r="C39" s="198"/>
      <c r="D39" s="219"/>
      <c r="E39" s="155">
        <v>114202</v>
      </c>
      <c r="F39" s="128" t="s">
        <v>57</v>
      </c>
      <c r="G39" s="128">
        <v>2</v>
      </c>
      <c r="H39" s="129">
        <v>2</v>
      </c>
      <c r="I39" s="131">
        <v>2</v>
      </c>
      <c r="J39" s="131">
        <v>2</v>
      </c>
      <c r="K39" s="131">
        <v>2</v>
      </c>
      <c r="L39" s="132">
        <v>0.21169152715951267</v>
      </c>
      <c r="M39" s="132">
        <v>0.46510251882379433</v>
      </c>
      <c r="N39" s="132">
        <v>0.90942567308583677</v>
      </c>
      <c r="O39" s="133">
        <v>7.3259531139000522E-3</v>
      </c>
      <c r="P39" s="133">
        <v>3.4420351138324062E-2</v>
      </c>
      <c r="Q39" s="133">
        <v>9.3432445510609769E-3</v>
      </c>
      <c r="R39" s="133">
        <v>1.5080324538554535E-2</v>
      </c>
      <c r="S39" s="133">
        <v>8.4170253467240521E-3</v>
      </c>
      <c r="T39" s="133">
        <v>2.0127669307383595E-2</v>
      </c>
      <c r="U39" s="133">
        <v>5.2606408417025102E-3</v>
      </c>
      <c r="V39" s="133">
        <v>1.2999340804218856E-2</v>
      </c>
      <c r="W39" s="133">
        <v>2.5998681608437619E-2</v>
      </c>
      <c r="X39" s="134">
        <v>4.3809052955394286E-2</v>
      </c>
      <c r="Y39" s="133">
        <v>8.6662272028125795E-3</v>
      </c>
      <c r="Z39" s="133">
        <v>3.8233355306525958E-3</v>
      </c>
      <c r="AA39" s="133">
        <v>7.4866935719716922E-3</v>
      </c>
      <c r="AB39" s="133">
        <v>3.0414692636134967E-3</v>
      </c>
      <c r="AC39" s="133">
        <v>4.5622038954202448E-3</v>
      </c>
      <c r="AD39" s="135">
        <v>1.3293134893415655E-3</v>
      </c>
    </row>
    <row r="40" spans="1:30" x14ac:dyDescent="0.25">
      <c r="A40" s="198"/>
      <c r="B40" s="198"/>
      <c r="C40" s="198"/>
      <c r="D40" s="126" t="s">
        <v>37</v>
      </c>
      <c r="E40" s="155">
        <v>310006</v>
      </c>
      <c r="F40" s="128" t="s">
        <v>58</v>
      </c>
      <c r="G40" s="128" t="s">
        <v>42</v>
      </c>
      <c r="H40" s="129" t="s">
        <v>42</v>
      </c>
      <c r="I40" s="131">
        <v>5</v>
      </c>
      <c r="J40" s="131">
        <v>5</v>
      </c>
      <c r="K40" s="131">
        <v>5</v>
      </c>
      <c r="L40" s="132">
        <v>0.17159598067297296</v>
      </c>
      <c r="M40" s="132">
        <v>0.37855432966459956</v>
      </c>
      <c r="N40" s="132">
        <v>0.7412196243822835</v>
      </c>
      <c r="O40" s="133">
        <v>2.9303812455600208E-3</v>
      </c>
      <c r="P40" s="133">
        <v>2.0652210682994439E-2</v>
      </c>
      <c r="Q40" s="133">
        <v>7.4745956408487817E-3</v>
      </c>
      <c r="R40" s="133">
        <v>9.0481947231327211E-3</v>
      </c>
      <c r="S40" s="133">
        <v>8.4170253467240521E-3</v>
      </c>
      <c r="T40" s="133">
        <v>2.0127669307383595E-2</v>
      </c>
      <c r="U40" s="133">
        <v>3.5070938944683399E-3</v>
      </c>
      <c r="V40" s="133">
        <v>9.7495056031641422E-3</v>
      </c>
      <c r="W40" s="133">
        <v>2.5998681608437619E-2</v>
      </c>
      <c r="X40" s="134">
        <v>3.5047242364315424E-2</v>
      </c>
      <c r="Y40" s="133">
        <v>8.6662272028125795E-3</v>
      </c>
      <c r="Z40" s="133">
        <v>3.8233355306525958E-3</v>
      </c>
      <c r="AA40" s="133">
        <v>7.4866935719716922E-3</v>
      </c>
      <c r="AB40" s="133">
        <v>3.0414692636134967E-3</v>
      </c>
      <c r="AC40" s="133">
        <v>4.5622038954202448E-3</v>
      </c>
      <c r="AD40" s="135">
        <v>1.0634507914732525E-3</v>
      </c>
    </row>
    <row r="41" spans="1:30" x14ac:dyDescent="0.25">
      <c r="A41" s="198"/>
      <c r="B41" s="198"/>
      <c r="C41" s="198"/>
      <c r="D41" s="159">
        <v>90000</v>
      </c>
      <c r="E41" s="151">
        <v>113568</v>
      </c>
      <c r="F41" s="128" t="s">
        <v>59</v>
      </c>
      <c r="G41" s="128">
        <v>3</v>
      </c>
      <c r="H41" s="129">
        <v>3</v>
      </c>
      <c r="I41" s="131">
        <v>3</v>
      </c>
      <c r="J41" s="131">
        <v>3</v>
      </c>
      <c r="K41" s="131">
        <v>3</v>
      </c>
      <c r="L41" s="132">
        <v>0.20518997886164916</v>
      </c>
      <c r="M41" s="132">
        <v>0.45167982913830146</v>
      </c>
      <c r="N41" s="132">
        <v>0.88972507303326087</v>
      </c>
      <c r="O41" s="133">
        <v>2.9303812455600208E-3</v>
      </c>
      <c r="P41" s="133">
        <v>3.4420351138324062E-2</v>
      </c>
      <c r="Q41" s="133">
        <v>7.4745956408487817E-3</v>
      </c>
      <c r="R41" s="133">
        <v>1.5080324538554535E-2</v>
      </c>
      <c r="S41" s="133">
        <v>8.4170253467240521E-3</v>
      </c>
      <c r="T41" s="133">
        <v>2.5159586634229496E-2</v>
      </c>
      <c r="U41" s="133">
        <v>3.5070938944683399E-3</v>
      </c>
      <c r="V41" s="133">
        <v>9.7495056031641422E-3</v>
      </c>
      <c r="W41" s="133">
        <v>2.5998681608437619E-2</v>
      </c>
      <c r="X41" s="134">
        <v>4.3809052955394286E-2</v>
      </c>
      <c r="Y41" s="133">
        <v>8.6662272028125795E-3</v>
      </c>
      <c r="Z41" s="133">
        <v>3.8233355306525958E-3</v>
      </c>
      <c r="AA41" s="133">
        <v>7.4866935719716922E-3</v>
      </c>
      <c r="AB41" s="133">
        <v>3.0414692636134967E-3</v>
      </c>
      <c r="AC41" s="133">
        <v>4.5622038954202448E-3</v>
      </c>
      <c r="AD41" s="135">
        <v>1.0634507914732525E-3</v>
      </c>
    </row>
    <row r="42" spans="1:30" ht="12.6" thickBot="1" x14ac:dyDescent="0.3">
      <c r="A42" s="199"/>
      <c r="B42" s="199"/>
      <c r="C42" s="199"/>
      <c r="D42" s="156"/>
      <c r="E42" s="157">
        <v>113507</v>
      </c>
      <c r="F42" s="139" t="s">
        <v>60</v>
      </c>
      <c r="G42" s="139">
        <v>4</v>
      </c>
      <c r="H42" s="140">
        <v>4</v>
      </c>
      <c r="I42" s="142">
        <v>4</v>
      </c>
      <c r="J42" s="142">
        <v>4</v>
      </c>
      <c r="K42" s="142">
        <v>4</v>
      </c>
      <c r="L42" s="143">
        <v>0.18772589808779752</v>
      </c>
      <c r="M42" s="143">
        <v>0.41517421847966363</v>
      </c>
      <c r="N42" s="143">
        <v>0.78010686115640127</v>
      </c>
      <c r="O42" s="144">
        <v>2.9303812455600208E-3</v>
      </c>
      <c r="P42" s="144">
        <v>2.0652210682994439E-2</v>
      </c>
      <c r="Q42" s="144">
        <v>9.3432445510609769E-3</v>
      </c>
      <c r="R42" s="144">
        <v>3.016064907710907E-3</v>
      </c>
      <c r="S42" s="144">
        <v>8.4170253467240521E-3</v>
      </c>
      <c r="T42" s="144">
        <v>2.5159586634229496E-2</v>
      </c>
      <c r="U42" s="144">
        <v>3.5070938944683399E-3</v>
      </c>
      <c r="V42" s="144">
        <v>1.624917600527357E-2</v>
      </c>
      <c r="W42" s="144">
        <v>2.5998681608437619E-2</v>
      </c>
      <c r="X42" s="145">
        <v>4.3809052955394286E-2</v>
      </c>
      <c r="Y42" s="144">
        <v>8.6662272028125795E-3</v>
      </c>
      <c r="Z42" s="144">
        <v>3.8233355306525958E-3</v>
      </c>
      <c r="AA42" s="144">
        <v>7.4866935719716922E-3</v>
      </c>
      <c r="AB42" s="144">
        <v>3.0414692636134967E-3</v>
      </c>
      <c r="AC42" s="144">
        <v>4.5622038954202448E-3</v>
      </c>
      <c r="AD42" s="146">
        <v>1.0634507914732525E-3</v>
      </c>
    </row>
    <row r="43" spans="1:30" x14ac:dyDescent="0.25">
      <c r="A43" s="197">
        <v>10</v>
      </c>
      <c r="B43" s="197" t="s">
        <v>54</v>
      </c>
      <c r="C43" s="197">
        <v>50</v>
      </c>
      <c r="D43" s="223" t="s">
        <v>64</v>
      </c>
      <c r="E43" s="154">
        <v>114305</v>
      </c>
      <c r="F43" s="118" t="s">
        <v>56</v>
      </c>
      <c r="G43" s="118">
        <v>1</v>
      </c>
      <c r="H43" s="119">
        <v>1</v>
      </c>
      <c r="I43" s="121">
        <v>1</v>
      </c>
      <c r="J43" s="121">
        <v>1</v>
      </c>
      <c r="K43" s="121">
        <v>1</v>
      </c>
      <c r="L43" s="122">
        <v>0.22777925639582905</v>
      </c>
      <c r="M43" s="122">
        <v>0.49697150063436513</v>
      </c>
      <c r="N43" s="122">
        <v>1</v>
      </c>
      <c r="O43" s="123">
        <v>7.3259531139000522E-3</v>
      </c>
      <c r="P43" s="123">
        <v>3.4420351138324062E-2</v>
      </c>
      <c r="Q43" s="123">
        <v>9.3432445510609769E-3</v>
      </c>
      <c r="R43" s="123">
        <v>1.5080324538554535E-2</v>
      </c>
      <c r="S43" s="123">
        <v>8.4170253467240521E-3</v>
      </c>
      <c r="T43" s="123">
        <v>2.5159586634229496E-2</v>
      </c>
      <c r="U43" s="123">
        <v>5.2606408417025102E-3</v>
      </c>
      <c r="V43" s="123">
        <v>1.624917600527357E-2</v>
      </c>
      <c r="W43" s="123">
        <v>2.5998681608437619E-2</v>
      </c>
      <c r="X43" s="158">
        <v>4.7791694133157397E-2</v>
      </c>
      <c r="Y43" s="123">
        <v>8.6662272028125795E-3</v>
      </c>
      <c r="Z43" s="123">
        <v>7.6466710613051917E-3</v>
      </c>
      <c r="AA43" s="123">
        <v>7.4866935719716922E-3</v>
      </c>
      <c r="AB43" s="123">
        <v>3.0414692636134967E-3</v>
      </c>
      <c r="AC43" s="123">
        <v>4.5622038954202448E-3</v>
      </c>
      <c r="AD43" s="125">
        <v>1.3293134893415655E-3</v>
      </c>
    </row>
    <row r="44" spans="1:30" x14ac:dyDescent="0.25">
      <c r="A44" s="198"/>
      <c r="B44" s="198"/>
      <c r="C44" s="198"/>
      <c r="D44" s="224"/>
      <c r="E44" s="155">
        <v>114202</v>
      </c>
      <c r="F44" s="128" t="s">
        <v>57</v>
      </c>
      <c r="G44" s="128">
        <v>2</v>
      </c>
      <c r="H44" s="129">
        <v>2</v>
      </c>
      <c r="I44" s="131">
        <v>2</v>
      </c>
      <c r="J44" s="131">
        <v>2</v>
      </c>
      <c r="K44" s="131">
        <v>2</v>
      </c>
      <c r="L44" s="132">
        <v>0.21567416833727579</v>
      </c>
      <c r="M44" s="132">
        <v>0.47058082177468613</v>
      </c>
      <c r="N44" s="132">
        <v>0.91123041458326792</v>
      </c>
      <c r="O44" s="133">
        <v>7.3259531139000522E-3</v>
      </c>
      <c r="P44" s="133">
        <v>3.4420351138324062E-2</v>
      </c>
      <c r="Q44" s="133">
        <v>9.3432445510609769E-3</v>
      </c>
      <c r="R44" s="133">
        <v>1.5080324538554535E-2</v>
      </c>
      <c r="S44" s="133">
        <v>8.4170253467240521E-3</v>
      </c>
      <c r="T44" s="133">
        <v>2.0127669307383595E-2</v>
      </c>
      <c r="U44" s="133">
        <v>5.2606408417025102E-3</v>
      </c>
      <c r="V44" s="133">
        <v>1.2999340804218856E-2</v>
      </c>
      <c r="W44" s="133">
        <v>2.5998681608437619E-2</v>
      </c>
      <c r="X44" s="134">
        <v>4.7791694133157397E-2</v>
      </c>
      <c r="Y44" s="133">
        <v>8.6662272028125795E-3</v>
      </c>
      <c r="Z44" s="133">
        <v>3.8233355306525958E-3</v>
      </c>
      <c r="AA44" s="133">
        <v>7.4866935719716922E-3</v>
      </c>
      <c r="AB44" s="133">
        <v>3.0414692636134967E-3</v>
      </c>
      <c r="AC44" s="133">
        <v>4.5622038954202448E-3</v>
      </c>
      <c r="AD44" s="135">
        <v>1.3293134893415655E-3</v>
      </c>
    </row>
    <row r="45" spans="1:30" x14ac:dyDescent="0.25">
      <c r="A45" s="198"/>
      <c r="B45" s="198"/>
      <c r="C45" s="198"/>
      <c r="D45" s="126" t="s">
        <v>37</v>
      </c>
      <c r="E45" s="155">
        <v>310006</v>
      </c>
      <c r="F45" s="128" t="s">
        <v>58</v>
      </c>
      <c r="G45" s="128" t="s">
        <v>42</v>
      </c>
      <c r="H45" s="129" t="s">
        <v>42</v>
      </c>
      <c r="I45" s="131">
        <v>5</v>
      </c>
      <c r="J45" s="131">
        <v>5</v>
      </c>
      <c r="K45" s="131">
        <v>5</v>
      </c>
      <c r="L45" s="132">
        <v>0.15566541596192049</v>
      </c>
      <c r="M45" s="132">
        <v>0.34169699370686835</v>
      </c>
      <c r="N45" s="132">
        <v>0.59382361888214419</v>
      </c>
      <c r="O45" s="133">
        <v>2.9303812455600208E-3</v>
      </c>
      <c r="P45" s="133">
        <v>2.0652210682994439E-2</v>
      </c>
      <c r="Q45" s="133">
        <v>7.4745956408487817E-3</v>
      </c>
      <c r="R45" s="133">
        <v>9.0481947231327211E-3</v>
      </c>
      <c r="S45" s="133">
        <v>8.4170253467240521E-3</v>
      </c>
      <c r="T45" s="133">
        <v>2.0127669307383595E-2</v>
      </c>
      <c r="U45" s="133">
        <v>3.5070938944683399E-3</v>
      </c>
      <c r="V45" s="133">
        <v>9.7495056031641422E-3</v>
      </c>
      <c r="W45" s="133">
        <v>2.5998681608437619E-2</v>
      </c>
      <c r="X45" s="148">
        <v>1.911667765326296E-2</v>
      </c>
      <c r="Y45" s="133">
        <v>8.6662272028125795E-3</v>
      </c>
      <c r="Z45" s="133">
        <v>3.8233355306525958E-3</v>
      </c>
      <c r="AA45" s="133">
        <v>7.4866935719716922E-3</v>
      </c>
      <c r="AB45" s="133">
        <v>3.0414692636134967E-3</v>
      </c>
      <c r="AC45" s="133">
        <v>4.5622038954202448E-3</v>
      </c>
      <c r="AD45" s="135">
        <v>1.0634507914732525E-3</v>
      </c>
    </row>
    <row r="46" spans="1:30" x14ac:dyDescent="0.25">
      <c r="A46" s="198"/>
      <c r="B46" s="198"/>
      <c r="C46" s="198"/>
      <c r="D46" s="136">
        <v>80000</v>
      </c>
      <c r="E46" s="151">
        <v>113568</v>
      </c>
      <c r="F46" s="128" t="s">
        <v>59</v>
      </c>
      <c r="G46" s="128">
        <v>3</v>
      </c>
      <c r="H46" s="129">
        <v>3</v>
      </c>
      <c r="I46" s="131">
        <v>3</v>
      </c>
      <c r="J46" s="131">
        <v>3</v>
      </c>
      <c r="K46" s="131">
        <v>3</v>
      </c>
      <c r="L46" s="132">
        <v>0.20917262003941228</v>
      </c>
      <c r="M46" s="132">
        <v>0.45715813208919326</v>
      </c>
      <c r="N46" s="132">
        <v>0.89184557839448231</v>
      </c>
      <c r="O46" s="133">
        <v>2.9303812455600208E-3</v>
      </c>
      <c r="P46" s="133">
        <v>3.4420351138324062E-2</v>
      </c>
      <c r="Q46" s="133">
        <v>7.4745956408487817E-3</v>
      </c>
      <c r="R46" s="133">
        <v>1.5080324538554535E-2</v>
      </c>
      <c r="S46" s="133">
        <v>8.4170253467240521E-3</v>
      </c>
      <c r="T46" s="133">
        <v>2.5159586634229496E-2</v>
      </c>
      <c r="U46" s="133">
        <v>3.5070938944683399E-3</v>
      </c>
      <c r="V46" s="133">
        <v>9.7495056031641422E-3</v>
      </c>
      <c r="W46" s="133">
        <v>2.5998681608437619E-2</v>
      </c>
      <c r="X46" s="134">
        <v>4.7791694133157397E-2</v>
      </c>
      <c r="Y46" s="133">
        <v>8.6662272028125795E-3</v>
      </c>
      <c r="Z46" s="133">
        <v>3.8233355306525958E-3</v>
      </c>
      <c r="AA46" s="133">
        <v>7.4866935719716922E-3</v>
      </c>
      <c r="AB46" s="133">
        <v>3.0414692636134967E-3</v>
      </c>
      <c r="AC46" s="133">
        <v>4.5622038954202448E-3</v>
      </c>
      <c r="AD46" s="135">
        <v>1.0634507914732525E-3</v>
      </c>
    </row>
    <row r="47" spans="1:30" ht="12.6" thickBot="1" x14ac:dyDescent="0.3">
      <c r="A47" s="199"/>
      <c r="B47" s="199"/>
      <c r="C47" s="199"/>
      <c r="D47" s="156"/>
      <c r="E47" s="157">
        <v>113507</v>
      </c>
      <c r="F47" s="139" t="s">
        <v>60</v>
      </c>
      <c r="G47" s="139">
        <v>4</v>
      </c>
      <c r="H47" s="140">
        <v>4</v>
      </c>
      <c r="I47" s="142">
        <v>4</v>
      </c>
      <c r="J47" s="142">
        <v>4</v>
      </c>
      <c r="K47" s="142">
        <v>4</v>
      </c>
      <c r="L47" s="143">
        <v>0.19170853926556064</v>
      </c>
      <c r="M47" s="143">
        <v>0.42065252143055543</v>
      </c>
      <c r="N47" s="143">
        <v>0.78443007309305157</v>
      </c>
      <c r="O47" s="144">
        <v>2.9303812455600208E-3</v>
      </c>
      <c r="P47" s="144">
        <v>2.0652210682994439E-2</v>
      </c>
      <c r="Q47" s="144">
        <v>9.3432445510609769E-3</v>
      </c>
      <c r="R47" s="144">
        <v>3.016064907710907E-3</v>
      </c>
      <c r="S47" s="144">
        <v>8.4170253467240521E-3</v>
      </c>
      <c r="T47" s="144">
        <v>2.5159586634229496E-2</v>
      </c>
      <c r="U47" s="144">
        <v>3.5070938944683399E-3</v>
      </c>
      <c r="V47" s="144">
        <v>1.624917600527357E-2</v>
      </c>
      <c r="W47" s="144">
        <v>2.5998681608437619E-2</v>
      </c>
      <c r="X47" s="145">
        <v>4.7791694133157397E-2</v>
      </c>
      <c r="Y47" s="144">
        <v>8.6662272028125795E-3</v>
      </c>
      <c r="Z47" s="144">
        <v>3.8233355306525958E-3</v>
      </c>
      <c r="AA47" s="144">
        <v>7.4866935719716922E-3</v>
      </c>
      <c r="AB47" s="144">
        <v>3.0414692636134967E-3</v>
      </c>
      <c r="AC47" s="144">
        <v>4.5622038954202448E-3</v>
      </c>
      <c r="AD47" s="146">
        <v>1.0634507914732525E-3</v>
      </c>
    </row>
    <row r="48" spans="1:30" x14ac:dyDescent="0.25">
      <c r="A48" s="197">
        <v>11</v>
      </c>
      <c r="B48" s="197" t="s">
        <v>54</v>
      </c>
      <c r="C48" s="197">
        <v>60</v>
      </c>
      <c r="D48" s="218" t="s">
        <v>65</v>
      </c>
      <c r="E48" s="154">
        <v>114305</v>
      </c>
      <c r="F48" s="118" t="s">
        <v>56</v>
      </c>
      <c r="G48" s="118">
        <v>1</v>
      </c>
      <c r="H48" s="119">
        <v>1</v>
      </c>
      <c r="I48" s="121">
        <v>1</v>
      </c>
      <c r="J48" s="121">
        <v>1</v>
      </c>
      <c r="K48" s="121">
        <v>1</v>
      </c>
      <c r="L48" s="122">
        <v>0.22204425309985015</v>
      </c>
      <c r="M48" s="122">
        <v>0.48791317445887716</v>
      </c>
      <c r="N48" s="122">
        <v>1</v>
      </c>
      <c r="O48" s="123">
        <v>7.3259531139000522E-3</v>
      </c>
      <c r="P48" s="123">
        <v>3.4420351138324062E-2</v>
      </c>
      <c r="Q48" s="123">
        <v>9.3432445510609769E-3</v>
      </c>
      <c r="R48" s="123">
        <v>1.5080324538554535E-2</v>
      </c>
      <c r="S48" s="123">
        <v>8.4170253467240521E-3</v>
      </c>
      <c r="T48" s="123">
        <v>2.5159586634229496E-2</v>
      </c>
      <c r="U48" s="123">
        <v>5.2606408417025102E-3</v>
      </c>
      <c r="V48" s="123">
        <v>1.624917600527357E-2</v>
      </c>
      <c r="W48" s="123">
        <v>2.5998681608437619E-2</v>
      </c>
      <c r="X48" s="158">
        <v>4.2056690837178515E-2</v>
      </c>
      <c r="Y48" s="123">
        <v>8.6662272028125795E-3</v>
      </c>
      <c r="Z48" s="123">
        <v>7.6466710613051917E-3</v>
      </c>
      <c r="AA48" s="123">
        <v>7.4866935719716922E-3</v>
      </c>
      <c r="AB48" s="123">
        <v>3.0414692636134967E-3</v>
      </c>
      <c r="AC48" s="123">
        <v>4.5622038954202448E-3</v>
      </c>
      <c r="AD48" s="125">
        <v>1.3293134893415655E-3</v>
      </c>
    </row>
    <row r="49" spans="1:30" x14ac:dyDescent="0.25">
      <c r="A49" s="198"/>
      <c r="B49" s="198"/>
      <c r="C49" s="198"/>
      <c r="D49" s="219"/>
      <c r="E49" s="155">
        <v>114202</v>
      </c>
      <c r="F49" s="128" t="s">
        <v>57</v>
      </c>
      <c r="G49" s="128">
        <v>2</v>
      </c>
      <c r="H49" s="129">
        <v>2</v>
      </c>
      <c r="I49" s="131">
        <v>2</v>
      </c>
      <c r="J49" s="131">
        <v>2</v>
      </c>
      <c r="K49" s="131">
        <v>2</v>
      </c>
      <c r="L49" s="132">
        <v>0.20993916504129689</v>
      </c>
      <c r="M49" s="132">
        <v>0.46152249559919822</v>
      </c>
      <c r="N49" s="132">
        <v>0.90824014579243806</v>
      </c>
      <c r="O49" s="133">
        <v>7.3259531139000522E-3</v>
      </c>
      <c r="P49" s="133">
        <v>3.4420351138324062E-2</v>
      </c>
      <c r="Q49" s="133">
        <v>9.3432445510609769E-3</v>
      </c>
      <c r="R49" s="133">
        <v>1.5080324538554535E-2</v>
      </c>
      <c r="S49" s="133">
        <v>8.4170253467240521E-3</v>
      </c>
      <c r="T49" s="133">
        <v>2.0127669307383595E-2</v>
      </c>
      <c r="U49" s="133">
        <v>5.2606408417025102E-3</v>
      </c>
      <c r="V49" s="133">
        <v>1.2999340804218856E-2</v>
      </c>
      <c r="W49" s="133">
        <v>2.5998681608437619E-2</v>
      </c>
      <c r="X49" s="134">
        <v>4.2056690837178515E-2</v>
      </c>
      <c r="Y49" s="133">
        <v>8.6662272028125795E-3</v>
      </c>
      <c r="Z49" s="133">
        <v>3.8233355306525958E-3</v>
      </c>
      <c r="AA49" s="133">
        <v>7.4866935719716922E-3</v>
      </c>
      <c r="AB49" s="133">
        <v>3.0414692636134967E-3</v>
      </c>
      <c r="AC49" s="133">
        <v>4.5622038954202448E-3</v>
      </c>
      <c r="AD49" s="135">
        <v>1.3293134893415655E-3</v>
      </c>
    </row>
    <row r="50" spans="1:30" x14ac:dyDescent="0.25">
      <c r="A50" s="198"/>
      <c r="B50" s="198"/>
      <c r="C50" s="198"/>
      <c r="D50" s="126" t="s">
        <v>37</v>
      </c>
      <c r="E50" s="155">
        <v>310006</v>
      </c>
      <c r="F50" s="128" t="s">
        <v>58</v>
      </c>
      <c r="G50" s="128" t="s">
        <v>42</v>
      </c>
      <c r="H50" s="129" t="s">
        <v>42</v>
      </c>
      <c r="I50" s="131">
        <v>5</v>
      </c>
      <c r="J50" s="131">
        <v>5</v>
      </c>
      <c r="K50" s="131">
        <v>5</v>
      </c>
      <c r="L50" s="132">
        <v>0.17860542914583605</v>
      </c>
      <c r="M50" s="132">
        <v>0.39449863500904742</v>
      </c>
      <c r="N50" s="132">
        <v>0.77580052368832542</v>
      </c>
      <c r="O50" s="133">
        <v>2.9303812455600208E-3</v>
      </c>
      <c r="P50" s="133">
        <v>2.0652210682994439E-2</v>
      </c>
      <c r="Q50" s="133">
        <v>7.4745956408487817E-3</v>
      </c>
      <c r="R50" s="133">
        <v>9.0481947231327211E-3</v>
      </c>
      <c r="S50" s="133">
        <v>8.4170253467240521E-3</v>
      </c>
      <c r="T50" s="133">
        <v>2.0127669307383595E-2</v>
      </c>
      <c r="U50" s="133">
        <v>3.5070938944683399E-3</v>
      </c>
      <c r="V50" s="133">
        <v>9.7495056031641422E-3</v>
      </c>
      <c r="W50" s="133">
        <v>2.5998681608437619E-2</v>
      </c>
      <c r="X50" s="134">
        <v>4.2056690837178515E-2</v>
      </c>
      <c r="Y50" s="133">
        <v>8.6662272028125795E-3</v>
      </c>
      <c r="Z50" s="133">
        <v>3.8233355306525958E-3</v>
      </c>
      <c r="AA50" s="133">
        <v>7.4866935719716922E-3</v>
      </c>
      <c r="AB50" s="133">
        <v>3.0414692636134967E-3</v>
      </c>
      <c r="AC50" s="133">
        <v>4.5622038954202448E-3</v>
      </c>
      <c r="AD50" s="135">
        <v>1.0634507914732525E-3</v>
      </c>
    </row>
    <row r="51" spans="1:30" x14ac:dyDescent="0.25">
      <c r="A51" s="198"/>
      <c r="B51" s="198"/>
      <c r="C51" s="198"/>
      <c r="D51" s="136">
        <v>70000</v>
      </c>
      <c r="E51" s="151">
        <v>113568</v>
      </c>
      <c r="F51" s="128" t="s">
        <v>59</v>
      </c>
      <c r="G51" s="128">
        <v>3</v>
      </c>
      <c r="H51" s="129">
        <v>3</v>
      </c>
      <c r="I51" s="131">
        <v>3</v>
      </c>
      <c r="J51" s="131">
        <v>3</v>
      </c>
      <c r="K51" s="131">
        <v>3</v>
      </c>
      <c r="L51" s="132">
        <v>0.20343761674343341</v>
      </c>
      <c r="M51" s="132">
        <v>0.44809980591370535</v>
      </c>
      <c r="N51" s="132">
        <v>0.88833412823223601</v>
      </c>
      <c r="O51" s="133">
        <v>2.9303812455600208E-3</v>
      </c>
      <c r="P51" s="133">
        <v>3.4420351138324062E-2</v>
      </c>
      <c r="Q51" s="133">
        <v>7.4745956408487817E-3</v>
      </c>
      <c r="R51" s="133">
        <v>1.5080324538554535E-2</v>
      </c>
      <c r="S51" s="133">
        <v>8.4170253467240521E-3</v>
      </c>
      <c r="T51" s="133">
        <v>2.5159586634229496E-2</v>
      </c>
      <c r="U51" s="133">
        <v>3.5070938944683399E-3</v>
      </c>
      <c r="V51" s="133">
        <v>9.7495056031641422E-3</v>
      </c>
      <c r="W51" s="133">
        <v>2.5998681608437619E-2</v>
      </c>
      <c r="X51" s="134">
        <v>4.2056690837178515E-2</v>
      </c>
      <c r="Y51" s="133">
        <v>8.6662272028125795E-3</v>
      </c>
      <c r="Z51" s="133">
        <v>3.8233355306525958E-3</v>
      </c>
      <c r="AA51" s="133">
        <v>7.4866935719716922E-3</v>
      </c>
      <c r="AB51" s="133">
        <v>3.0414692636134967E-3</v>
      </c>
      <c r="AC51" s="133">
        <v>4.5622038954202448E-3</v>
      </c>
      <c r="AD51" s="135">
        <v>1.0634507914732525E-3</v>
      </c>
    </row>
    <row r="52" spans="1:30" ht="12.6" thickBot="1" x14ac:dyDescent="0.3">
      <c r="A52" s="199"/>
      <c r="B52" s="199"/>
      <c r="C52" s="199"/>
      <c r="D52" s="156"/>
      <c r="E52" s="157">
        <v>113507</v>
      </c>
      <c r="F52" s="139" t="s">
        <v>60</v>
      </c>
      <c r="G52" s="139">
        <v>4</v>
      </c>
      <c r="H52" s="140">
        <v>4</v>
      </c>
      <c r="I52" s="142">
        <v>4</v>
      </c>
      <c r="J52" s="142">
        <v>4</v>
      </c>
      <c r="K52" s="142">
        <v>4</v>
      </c>
      <c r="L52" s="143">
        <v>0.18597353596958174</v>
      </c>
      <c r="M52" s="143">
        <v>0.41159419525506752</v>
      </c>
      <c r="N52" s="143">
        <v>0.77726030789848588</v>
      </c>
      <c r="O52" s="144">
        <v>2.9303812455600208E-3</v>
      </c>
      <c r="P52" s="144">
        <v>2.0652210682994439E-2</v>
      </c>
      <c r="Q52" s="144">
        <v>9.3432445510609769E-3</v>
      </c>
      <c r="R52" s="144">
        <v>3.016064907710907E-3</v>
      </c>
      <c r="S52" s="144">
        <v>8.4170253467240521E-3</v>
      </c>
      <c r="T52" s="144">
        <v>2.5159586634229496E-2</v>
      </c>
      <c r="U52" s="144">
        <v>3.5070938944683399E-3</v>
      </c>
      <c r="V52" s="144">
        <v>1.624917600527357E-2</v>
      </c>
      <c r="W52" s="144">
        <v>2.5998681608437619E-2</v>
      </c>
      <c r="X52" s="145">
        <v>4.2056690837178515E-2</v>
      </c>
      <c r="Y52" s="144">
        <v>8.6662272028125795E-3</v>
      </c>
      <c r="Z52" s="144">
        <v>3.8233355306525958E-3</v>
      </c>
      <c r="AA52" s="144">
        <v>7.4866935719716922E-3</v>
      </c>
      <c r="AB52" s="144">
        <v>3.0414692636134967E-3</v>
      </c>
      <c r="AC52" s="144">
        <v>4.5622038954202448E-3</v>
      </c>
      <c r="AD52" s="146">
        <v>1.0634507914732525E-3</v>
      </c>
    </row>
    <row r="53" spans="1:30" x14ac:dyDescent="0.25">
      <c r="A53" s="197">
        <v>12</v>
      </c>
      <c r="B53" s="197" t="s">
        <v>54</v>
      </c>
      <c r="C53" s="197">
        <v>70</v>
      </c>
      <c r="D53" s="116" t="s">
        <v>66</v>
      </c>
      <c r="E53" s="154">
        <v>114305</v>
      </c>
      <c r="F53" s="118" t="s">
        <v>56</v>
      </c>
      <c r="G53" s="118">
        <v>1</v>
      </c>
      <c r="H53" s="119">
        <v>1</v>
      </c>
      <c r="I53" s="121">
        <v>1</v>
      </c>
      <c r="J53" s="121">
        <v>1</v>
      </c>
      <c r="K53" s="121">
        <v>1</v>
      </c>
      <c r="L53" s="122">
        <v>0.23151010969938521</v>
      </c>
      <c r="M53" s="122">
        <v>0.50503481333179123</v>
      </c>
      <c r="N53" s="122">
        <v>1</v>
      </c>
      <c r="O53" s="123">
        <v>7.3259531139000522E-3</v>
      </c>
      <c r="P53" s="123">
        <v>3.4420351138324062E-2</v>
      </c>
      <c r="Q53" s="123">
        <v>9.3432445510609769E-3</v>
      </c>
      <c r="R53" s="123">
        <v>1.5080324538554535E-2</v>
      </c>
      <c r="S53" s="123">
        <v>8.4170253467240521E-3</v>
      </c>
      <c r="T53" s="123">
        <v>2.4111270524469933E-2</v>
      </c>
      <c r="U53" s="123">
        <v>5.2606408417025102E-3</v>
      </c>
      <c r="V53" s="123">
        <v>1.624917600527357E-2</v>
      </c>
      <c r="W53" s="123">
        <v>2.5998681608437619E-2</v>
      </c>
      <c r="X53" s="158">
        <v>5.257086354647314E-2</v>
      </c>
      <c r="Y53" s="123">
        <v>8.6662272028125795E-3</v>
      </c>
      <c r="Z53" s="123">
        <v>7.6466710613051917E-3</v>
      </c>
      <c r="AA53" s="123">
        <v>7.4866935719716922E-3</v>
      </c>
      <c r="AB53" s="123">
        <v>3.0414692636134967E-3</v>
      </c>
      <c r="AC53" s="123">
        <v>4.5622038954202448E-3</v>
      </c>
      <c r="AD53" s="125">
        <v>1.3293134893415655E-3</v>
      </c>
    </row>
    <row r="54" spans="1:30" x14ac:dyDescent="0.25">
      <c r="A54" s="198"/>
      <c r="B54" s="198"/>
      <c r="C54" s="198"/>
      <c r="D54" s="126" t="s">
        <v>37</v>
      </c>
      <c r="E54" s="155">
        <v>114202</v>
      </c>
      <c r="F54" s="128" t="s">
        <v>57</v>
      </c>
      <c r="G54" s="128">
        <v>2</v>
      </c>
      <c r="H54" s="129">
        <v>3</v>
      </c>
      <c r="I54" s="131">
        <v>3</v>
      </c>
      <c r="J54" s="131">
        <v>3</v>
      </c>
      <c r="K54" s="131">
        <v>3</v>
      </c>
      <c r="L54" s="132">
        <v>0.20910051215348929</v>
      </c>
      <c r="M54" s="132">
        <v>0.45641148277340482</v>
      </c>
      <c r="N54" s="132">
        <v>0.84702725728438932</v>
      </c>
      <c r="O54" s="133">
        <v>7.3259531139000522E-3</v>
      </c>
      <c r="P54" s="133">
        <v>3.4420351138324062E-2</v>
      </c>
      <c r="Q54" s="133">
        <v>9.3432445510609769E-3</v>
      </c>
      <c r="R54" s="133">
        <v>1.5080324538554535E-2</v>
      </c>
      <c r="S54" s="133">
        <v>8.4170253467240521E-3</v>
      </c>
      <c r="T54" s="133">
        <v>1.9289016419575946E-2</v>
      </c>
      <c r="U54" s="133">
        <v>5.2606408417025102E-3</v>
      </c>
      <c r="V54" s="133">
        <v>1.2999340804218856E-2</v>
      </c>
      <c r="W54" s="133">
        <v>2.5998681608437619E-2</v>
      </c>
      <c r="X54" s="134">
        <v>4.2056690837178515E-2</v>
      </c>
      <c r="Y54" s="133">
        <v>8.6662272028125795E-3</v>
      </c>
      <c r="Z54" s="133">
        <v>3.8233355306525958E-3</v>
      </c>
      <c r="AA54" s="133">
        <v>7.4866935719716922E-3</v>
      </c>
      <c r="AB54" s="133">
        <v>3.0414692636134967E-3</v>
      </c>
      <c r="AC54" s="133">
        <v>4.5622038954202448E-3</v>
      </c>
      <c r="AD54" s="135">
        <v>1.3293134893415655E-3</v>
      </c>
    </row>
    <row r="55" spans="1:30" x14ac:dyDescent="0.25">
      <c r="A55" s="198"/>
      <c r="B55" s="198"/>
      <c r="C55" s="198"/>
      <c r="D55" s="159">
        <v>12500</v>
      </c>
      <c r="E55" s="155">
        <v>310006</v>
      </c>
      <c r="F55" s="128" t="s">
        <v>58</v>
      </c>
      <c r="G55" s="128">
        <v>3</v>
      </c>
      <c r="H55" s="129">
        <v>4</v>
      </c>
      <c r="I55" s="131">
        <v>4</v>
      </c>
      <c r="J55" s="131">
        <v>4</v>
      </c>
      <c r="K55" s="131">
        <v>4</v>
      </c>
      <c r="L55" s="132">
        <v>0.18258903036292237</v>
      </c>
      <c r="M55" s="132">
        <v>0.4001332634646616</v>
      </c>
      <c r="N55" s="132">
        <v>0.75712844351183661</v>
      </c>
      <c r="O55" s="133">
        <v>2.9303812455600208E-3</v>
      </c>
      <c r="P55" s="133">
        <v>2.0652210682994439E-2</v>
      </c>
      <c r="Q55" s="133">
        <v>7.4745956408487817E-3</v>
      </c>
      <c r="R55" s="133">
        <v>9.0481947231327211E-3</v>
      </c>
      <c r="S55" s="133">
        <v>8.4170253467240521E-3</v>
      </c>
      <c r="T55" s="133">
        <v>2.4111270524469933E-2</v>
      </c>
      <c r="U55" s="133">
        <v>3.5070938944683399E-3</v>
      </c>
      <c r="V55" s="133">
        <v>9.7495056031641422E-3</v>
      </c>
      <c r="W55" s="133">
        <v>2.5998681608437619E-2</v>
      </c>
      <c r="X55" s="148">
        <v>4.2056690837178515E-2</v>
      </c>
      <c r="Y55" s="133">
        <v>8.6662272028125795E-3</v>
      </c>
      <c r="Z55" s="133">
        <v>3.8233355306525958E-3</v>
      </c>
      <c r="AA55" s="133">
        <v>7.4866935719716922E-3</v>
      </c>
      <c r="AB55" s="133">
        <v>3.0414692636134967E-3</v>
      </c>
      <c r="AC55" s="133">
        <v>4.5622038954202448E-3</v>
      </c>
      <c r="AD55" s="135">
        <v>1.0634507914732525E-3</v>
      </c>
    </row>
    <row r="56" spans="1:30" x14ac:dyDescent="0.25">
      <c r="A56" s="198"/>
      <c r="B56" s="198"/>
      <c r="C56" s="198"/>
      <c r="D56" s="220"/>
      <c r="E56" s="151">
        <v>113568</v>
      </c>
      <c r="F56" s="128" t="s">
        <v>59</v>
      </c>
      <c r="G56" s="128">
        <v>4</v>
      </c>
      <c r="H56" s="129">
        <v>2</v>
      </c>
      <c r="I56" s="131">
        <v>2</v>
      </c>
      <c r="J56" s="131">
        <v>2</v>
      </c>
      <c r="K56" s="131">
        <v>2</v>
      </c>
      <c r="L56" s="132">
        <v>0.21290347334296844</v>
      </c>
      <c r="M56" s="132">
        <v>0.46522144478661948</v>
      </c>
      <c r="N56" s="132">
        <v>0.89536661139771256</v>
      </c>
      <c r="O56" s="133">
        <v>2.9303812455600208E-3</v>
      </c>
      <c r="P56" s="133">
        <v>3.4420351138324062E-2</v>
      </c>
      <c r="Q56" s="133">
        <v>7.4745956408487817E-3</v>
      </c>
      <c r="R56" s="133">
        <v>1.5080324538554535E-2</v>
      </c>
      <c r="S56" s="133">
        <v>8.4170253467240521E-3</v>
      </c>
      <c r="T56" s="133">
        <v>2.4111270524469933E-2</v>
      </c>
      <c r="U56" s="133">
        <v>3.5070938944683399E-3</v>
      </c>
      <c r="V56" s="133">
        <v>9.7495056031641422E-3</v>
      </c>
      <c r="W56" s="133">
        <v>2.5998681608437619E-2</v>
      </c>
      <c r="X56" s="134">
        <v>5.257086354647314E-2</v>
      </c>
      <c r="Y56" s="133">
        <v>8.6662272028125795E-3</v>
      </c>
      <c r="Z56" s="133">
        <v>3.8233355306525958E-3</v>
      </c>
      <c r="AA56" s="133">
        <v>7.4866935719716922E-3</v>
      </c>
      <c r="AB56" s="133">
        <v>3.0414692636134967E-3</v>
      </c>
      <c r="AC56" s="133">
        <v>4.5622038954202448E-3</v>
      </c>
      <c r="AD56" s="135">
        <v>1.0634507914732525E-3</v>
      </c>
    </row>
    <row r="57" spans="1:30" ht="12.6" thickBot="1" x14ac:dyDescent="0.3">
      <c r="A57" s="199"/>
      <c r="B57" s="199"/>
      <c r="C57" s="199"/>
      <c r="D57" s="221"/>
      <c r="E57" s="157">
        <v>113507</v>
      </c>
      <c r="F57" s="139" t="s">
        <v>60</v>
      </c>
      <c r="G57" s="139">
        <v>5</v>
      </c>
      <c r="H57" s="140" t="s">
        <v>42</v>
      </c>
      <c r="I57" s="142">
        <v>5</v>
      </c>
      <c r="J57" s="142">
        <v>5</v>
      </c>
      <c r="K57" s="142">
        <v>5</v>
      </c>
      <c r="L57" s="143">
        <v>0.16389687444123294</v>
      </c>
      <c r="M57" s="143">
        <v>0.36068949005699269</v>
      </c>
      <c r="N57" s="143">
        <v>0.59312695528043502</v>
      </c>
      <c r="O57" s="144">
        <v>2.9303812455600208E-3</v>
      </c>
      <c r="P57" s="144">
        <v>2.0652210682994439E-2</v>
      </c>
      <c r="Q57" s="144">
        <v>9.3432445510609769E-3</v>
      </c>
      <c r="R57" s="144">
        <v>3.016064907710907E-3</v>
      </c>
      <c r="S57" s="144">
        <v>8.4170253467240521E-3</v>
      </c>
      <c r="T57" s="144">
        <v>2.4111270524469933E-2</v>
      </c>
      <c r="U57" s="144">
        <v>3.5070938944683399E-3</v>
      </c>
      <c r="V57" s="144">
        <v>1.624917600527357E-2</v>
      </c>
      <c r="W57" s="144">
        <v>2.5998681608437619E-2</v>
      </c>
      <c r="X57" s="145">
        <v>2.1028345418589257E-2</v>
      </c>
      <c r="Y57" s="144">
        <v>8.6662272028125795E-3</v>
      </c>
      <c r="Z57" s="144">
        <v>3.8233355306525958E-3</v>
      </c>
      <c r="AA57" s="144">
        <v>7.4866935719716922E-3</v>
      </c>
      <c r="AB57" s="144">
        <v>3.0414692636134967E-3</v>
      </c>
      <c r="AC57" s="144">
        <v>4.5622038954202448E-3</v>
      </c>
      <c r="AD57" s="146">
        <v>1.0634507914732525E-3</v>
      </c>
    </row>
    <row r="58" spans="1:30" x14ac:dyDescent="0.25">
      <c r="A58" s="197">
        <v>13</v>
      </c>
      <c r="B58" s="197" t="s">
        <v>54</v>
      </c>
      <c r="C58" s="197">
        <v>80</v>
      </c>
      <c r="D58" s="116" t="s">
        <v>67</v>
      </c>
      <c r="E58" s="154">
        <v>114305</v>
      </c>
      <c r="F58" s="118" t="s">
        <v>56</v>
      </c>
      <c r="G58" s="118">
        <v>1</v>
      </c>
      <c r="H58" s="119">
        <v>1</v>
      </c>
      <c r="I58" s="121">
        <v>1</v>
      </c>
      <c r="J58" s="121">
        <v>1</v>
      </c>
      <c r="K58" s="147">
        <v>1</v>
      </c>
      <c r="L58" s="122">
        <v>0.23735131676010446</v>
      </c>
      <c r="M58" s="122">
        <v>0.51388234829349688</v>
      </c>
      <c r="N58" s="122">
        <v>1</v>
      </c>
      <c r="O58" s="123">
        <v>7.3259531139000522E-3</v>
      </c>
      <c r="P58" s="123">
        <v>3.4420351138324062E-2</v>
      </c>
      <c r="Q58" s="123">
        <v>9.3432445510609769E-3</v>
      </c>
      <c r="R58" s="123">
        <v>1.5080324538554535E-2</v>
      </c>
      <c r="S58" s="123">
        <v>8.4170253467240521E-3</v>
      </c>
      <c r="T58" s="123">
        <v>2.4111270524469933E-2</v>
      </c>
      <c r="U58" s="123">
        <v>5.2606408417025102E-3</v>
      </c>
      <c r="V58" s="123">
        <v>1.624917600527357E-2</v>
      </c>
      <c r="W58" s="123">
        <v>2.5998681608437619E-2</v>
      </c>
      <c r="X58" s="158">
        <v>5.8412070607192383E-2</v>
      </c>
      <c r="Y58" s="123">
        <v>8.6662272028125795E-3</v>
      </c>
      <c r="Z58" s="123">
        <v>7.6466710613051917E-3</v>
      </c>
      <c r="AA58" s="123">
        <v>7.4866935719716922E-3</v>
      </c>
      <c r="AB58" s="123">
        <v>3.0414692636134967E-3</v>
      </c>
      <c r="AC58" s="123">
        <v>4.5622038954202448E-3</v>
      </c>
      <c r="AD58" s="125">
        <v>1.3293134893415655E-3</v>
      </c>
    </row>
    <row r="59" spans="1:30" x14ac:dyDescent="0.25">
      <c r="A59" s="198"/>
      <c r="B59" s="198"/>
      <c r="C59" s="198"/>
      <c r="D59" s="126" t="s">
        <v>37</v>
      </c>
      <c r="E59" s="155">
        <v>114202</v>
      </c>
      <c r="F59" s="128" t="s">
        <v>57</v>
      </c>
      <c r="G59" s="128">
        <v>2</v>
      </c>
      <c r="H59" s="129">
        <v>3</v>
      </c>
      <c r="I59" s="131">
        <v>3</v>
      </c>
      <c r="J59" s="131">
        <v>3</v>
      </c>
      <c r="K59" s="130">
        <v>4</v>
      </c>
      <c r="L59" s="132">
        <v>0.19040864955918771</v>
      </c>
      <c r="M59" s="132">
        <v>0.41459960071076107</v>
      </c>
      <c r="N59" s="132">
        <v>0.63533199805866991</v>
      </c>
      <c r="O59" s="133">
        <v>7.3259531139000522E-3</v>
      </c>
      <c r="P59" s="133">
        <v>3.4420351138324062E-2</v>
      </c>
      <c r="Q59" s="133">
        <v>9.3432445510609769E-3</v>
      </c>
      <c r="R59" s="133">
        <v>1.5080324538554535E-2</v>
      </c>
      <c r="S59" s="133">
        <v>8.4170253467240521E-3</v>
      </c>
      <c r="T59" s="133">
        <v>1.9289016419575946E-2</v>
      </c>
      <c r="U59" s="133">
        <v>5.2606408417025102E-3</v>
      </c>
      <c r="V59" s="133">
        <v>1.2999340804218856E-2</v>
      </c>
      <c r="W59" s="133">
        <v>2.5998681608437619E-2</v>
      </c>
      <c r="X59" s="134">
        <v>2.3364828242876948E-2</v>
      </c>
      <c r="Y59" s="133">
        <v>8.6662272028125795E-3</v>
      </c>
      <c r="Z59" s="133">
        <v>3.8233355306525958E-3</v>
      </c>
      <c r="AA59" s="133">
        <v>7.4866935719716922E-3</v>
      </c>
      <c r="AB59" s="133">
        <v>3.0414692636134967E-3</v>
      </c>
      <c r="AC59" s="133">
        <v>4.5622038954202448E-3</v>
      </c>
      <c r="AD59" s="135">
        <v>1.3293134893415655E-3</v>
      </c>
    </row>
    <row r="60" spans="1:30" x14ac:dyDescent="0.25">
      <c r="A60" s="198"/>
      <c r="B60" s="198"/>
      <c r="C60" s="198"/>
      <c r="D60" s="136">
        <v>12500</v>
      </c>
      <c r="E60" s="155">
        <v>310006</v>
      </c>
      <c r="F60" s="128" t="s">
        <v>58</v>
      </c>
      <c r="G60" s="128">
        <v>3</v>
      </c>
      <c r="H60" s="129">
        <v>4</v>
      </c>
      <c r="I60" s="131">
        <v>4</v>
      </c>
      <c r="J60" s="131">
        <v>4</v>
      </c>
      <c r="K60" s="130">
        <v>3</v>
      </c>
      <c r="L60" s="132">
        <v>0.18726199601149776</v>
      </c>
      <c r="M60" s="132">
        <v>0.40721129143402612</v>
      </c>
      <c r="N60" s="132">
        <v>0.75952945060459665</v>
      </c>
      <c r="O60" s="133">
        <v>2.9303812455600208E-3</v>
      </c>
      <c r="P60" s="133">
        <v>2.0652210682994439E-2</v>
      </c>
      <c r="Q60" s="133">
        <v>7.4745956408487817E-3</v>
      </c>
      <c r="R60" s="133">
        <v>9.0481947231327211E-3</v>
      </c>
      <c r="S60" s="133">
        <v>8.4170253467240521E-3</v>
      </c>
      <c r="T60" s="133">
        <v>2.4111270524469933E-2</v>
      </c>
      <c r="U60" s="133">
        <v>3.5070938944683399E-3</v>
      </c>
      <c r="V60" s="133">
        <v>9.7495056031641422E-3</v>
      </c>
      <c r="W60" s="133">
        <v>2.5998681608437619E-2</v>
      </c>
      <c r="X60" s="148">
        <v>4.6729656485753897E-2</v>
      </c>
      <c r="Y60" s="133">
        <v>8.6662272028125795E-3</v>
      </c>
      <c r="Z60" s="133">
        <v>3.8233355306525958E-3</v>
      </c>
      <c r="AA60" s="133">
        <v>7.4866935719716922E-3</v>
      </c>
      <c r="AB60" s="133">
        <v>3.0414692636134967E-3</v>
      </c>
      <c r="AC60" s="133">
        <v>4.5622038954202448E-3</v>
      </c>
      <c r="AD60" s="135">
        <v>1.0634507914732525E-3</v>
      </c>
    </row>
    <row r="61" spans="1:30" x14ac:dyDescent="0.25">
      <c r="A61" s="198"/>
      <c r="B61" s="198"/>
      <c r="C61" s="198"/>
      <c r="D61" s="220"/>
      <c r="E61" s="151">
        <v>113568</v>
      </c>
      <c r="F61" s="128" t="s">
        <v>59</v>
      </c>
      <c r="G61" s="128">
        <v>4</v>
      </c>
      <c r="H61" s="129">
        <v>2</v>
      </c>
      <c r="I61" s="131">
        <v>2</v>
      </c>
      <c r="J61" s="131">
        <v>2</v>
      </c>
      <c r="K61" s="137">
        <v>2</v>
      </c>
      <c r="L61" s="132">
        <v>0.21874468040368769</v>
      </c>
      <c r="M61" s="132">
        <v>0.47406897974832513</v>
      </c>
      <c r="N61" s="132">
        <v>0.89871003322843868</v>
      </c>
      <c r="O61" s="133">
        <v>2.9303812455600208E-3</v>
      </c>
      <c r="P61" s="133">
        <v>3.4420351138324062E-2</v>
      </c>
      <c r="Q61" s="133">
        <v>7.4745956408487817E-3</v>
      </c>
      <c r="R61" s="133">
        <v>1.5080324538554535E-2</v>
      </c>
      <c r="S61" s="133">
        <v>8.4170253467240521E-3</v>
      </c>
      <c r="T61" s="133">
        <v>2.4111270524469933E-2</v>
      </c>
      <c r="U61" s="133">
        <v>3.5070938944683399E-3</v>
      </c>
      <c r="V61" s="133">
        <v>9.7495056031641422E-3</v>
      </c>
      <c r="W61" s="133">
        <v>2.5998681608437619E-2</v>
      </c>
      <c r="X61" s="134">
        <v>5.8412070607192383E-2</v>
      </c>
      <c r="Y61" s="133">
        <v>8.6662272028125795E-3</v>
      </c>
      <c r="Z61" s="133">
        <v>3.8233355306525958E-3</v>
      </c>
      <c r="AA61" s="133">
        <v>7.4866935719716922E-3</v>
      </c>
      <c r="AB61" s="133">
        <v>3.0414692636134967E-3</v>
      </c>
      <c r="AC61" s="133">
        <v>4.5622038954202448E-3</v>
      </c>
      <c r="AD61" s="135">
        <v>1.0634507914732525E-3</v>
      </c>
    </row>
    <row r="62" spans="1:30" ht="12.6" thickBot="1" x14ac:dyDescent="0.3">
      <c r="A62" s="199"/>
      <c r="B62" s="199"/>
      <c r="C62" s="199"/>
      <c r="D62" s="221"/>
      <c r="E62" s="157">
        <v>113507</v>
      </c>
      <c r="F62" s="139" t="s">
        <v>60</v>
      </c>
      <c r="G62" s="139">
        <v>5</v>
      </c>
      <c r="H62" s="140" t="s">
        <v>42</v>
      </c>
      <c r="I62" s="142">
        <v>5</v>
      </c>
      <c r="J62" s="142">
        <v>5</v>
      </c>
      <c r="K62" s="141">
        <v>5</v>
      </c>
      <c r="L62" s="143">
        <v>0.16623335726552063</v>
      </c>
      <c r="M62" s="143">
        <v>0.36422850404167495</v>
      </c>
      <c r="N62" s="143">
        <v>0.58248335391775763</v>
      </c>
      <c r="O62" s="144">
        <v>2.9303812455600208E-3</v>
      </c>
      <c r="P62" s="144">
        <v>2.0652210682994439E-2</v>
      </c>
      <c r="Q62" s="144">
        <v>9.3432445510609769E-3</v>
      </c>
      <c r="R62" s="144">
        <v>3.016064907710907E-3</v>
      </c>
      <c r="S62" s="144">
        <v>8.4170253467240521E-3</v>
      </c>
      <c r="T62" s="144">
        <v>2.4111270524469933E-2</v>
      </c>
      <c r="U62" s="144">
        <v>3.5070938944683399E-3</v>
      </c>
      <c r="V62" s="144">
        <v>1.624917600527357E-2</v>
      </c>
      <c r="W62" s="144">
        <v>2.5998681608437619E-2</v>
      </c>
      <c r="X62" s="160">
        <v>2.3364828242876948E-2</v>
      </c>
      <c r="Y62" s="144">
        <v>8.6662272028125795E-3</v>
      </c>
      <c r="Z62" s="144">
        <v>3.8233355306525958E-3</v>
      </c>
      <c r="AA62" s="144">
        <v>7.4866935719716922E-3</v>
      </c>
      <c r="AB62" s="144">
        <v>3.0414692636134967E-3</v>
      </c>
      <c r="AC62" s="144">
        <v>4.5622038954202448E-3</v>
      </c>
      <c r="AD62" s="146">
        <v>1.0634507914732525E-3</v>
      </c>
    </row>
    <row r="63" spans="1:30" x14ac:dyDescent="0.25">
      <c r="A63" s="197">
        <v>14</v>
      </c>
      <c r="B63" s="197" t="s">
        <v>54</v>
      </c>
      <c r="C63" s="197">
        <v>90</v>
      </c>
      <c r="D63" s="116" t="s">
        <v>68</v>
      </c>
      <c r="E63" s="154">
        <v>114305</v>
      </c>
      <c r="F63" s="118" t="s">
        <v>56</v>
      </c>
      <c r="G63" s="118">
        <v>1</v>
      </c>
      <c r="H63" s="119">
        <v>1</v>
      </c>
      <c r="I63" s="121">
        <v>1</v>
      </c>
      <c r="J63" s="121">
        <v>1</v>
      </c>
      <c r="K63" s="147">
        <v>1</v>
      </c>
      <c r="L63" s="122">
        <v>0.24078732091346872</v>
      </c>
      <c r="M63" s="122">
        <v>0.52010863698955168</v>
      </c>
      <c r="N63" s="122">
        <v>1</v>
      </c>
      <c r="O63" s="123">
        <v>7.3259531139000522E-3</v>
      </c>
      <c r="P63" s="123">
        <v>3.4420351138324062E-2</v>
      </c>
      <c r="Q63" s="123">
        <v>9.3432445510609769E-3</v>
      </c>
      <c r="R63" s="123">
        <v>1.5080324538554535E-2</v>
      </c>
      <c r="S63" s="123">
        <v>8.4170253467240521E-3</v>
      </c>
      <c r="T63" s="123">
        <v>2.4111270524469933E-2</v>
      </c>
      <c r="U63" s="123">
        <v>5.2606408417025102E-3</v>
      </c>
      <c r="V63" s="123">
        <v>1.624917600527357E-2</v>
      </c>
      <c r="W63" s="123">
        <v>2.5998681608437619E-2</v>
      </c>
      <c r="X63" s="158">
        <v>6.1848074760556634E-2</v>
      </c>
      <c r="Y63" s="123">
        <v>8.6662272028125795E-3</v>
      </c>
      <c r="Z63" s="123">
        <v>7.6466710613051917E-3</v>
      </c>
      <c r="AA63" s="123">
        <v>7.4866935719716922E-3</v>
      </c>
      <c r="AB63" s="123">
        <v>3.0414692636134967E-3</v>
      </c>
      <c r="AC63" s="123">
        <v>4.5622038954202448E-3</v>
      </c>
      <c r="AD63" s="125">
        <v>1.3293134893415655E-3</v>
      </c>
    </row>
    <row r="64" spans="1:30" x14ac:dyDescent="0.25">
      <c r="A64" s="198"/>
      <c r="B64" s="198"/>
      <c r="C64" s="198"/>
      <c r="D64" s="126" t="s">
        <v>37</v>
      </c>
      <c r="E64" s="155">
        <v>114202</v>
      </c>
      <c r="F64" s="128" t="s">
        <v>57</v>
      </c>
      <c r="G64" s="128">
        <v>2</v>
      </c>
      <c r="H64" s="129">
        <v>3</v>
      </c>
      <c r="I64" s="131">
        <v>3</v>
      </c>
      <c r="J64" s="131">
        <v>3</v>
      </c>
      <c r="K64" s="130">
        <v>4</v>
      </c>
      <c r="L64" s="132">
        <v>0.19178305122053341</v>
      </c>
      <c r="M64" s="132">
        <v>0.41709011618918296</v>
      </c>
      <c r="N64" s="132">
        <v>0.62591000535399555</v>
      </c>
      <c r="O64" s="133">
        <v>7.3259531139000522E-3</v>
      </c>
      <c r="P64" s="133">
        <v>3.4420351138324062E-2</v>
      </c>
      <c r="Q64" s="133">
        <v>9.3432445510609769E-3</v>
      </c>
      <c r="R64" s="133">
        <v>1.5080324538554535E-2</v>
      </c>
      <c r="S64" s="133">
        <v>8.4170253467240521E-3</v>
      </c>
      <c r="T64" s="133">
        <v>1.9289016419575946E-2</v>
      </c>
      <c r="U64" s="133">
        <v>5.2606408417025102E-3</v>
      </c>
      <c r="V64" s="133">
        <v>1.2999340804218856E-2</v>
      </c>
      <c r="W64" s="133">
        <v>2.5998681608437619E-2</v>
      </c>
      <c r="X64" s="134">
        <v>2.4739229904222653E-2</v>
      </c>
      <c r="Y64" s="133">
        <v>8.6662272028125795E-3</v>
      </c>
      <c r="Z64" s="133">
        <v>3.8233355306525958E-3</v>
      </c>
      <c r="AA64" s="133">
        <v>7.4866935719716922E-3</v>
      </c>
      <c r="AB64" s="133">
        <v>3.0414692636134967E-3</v>
      </c>
      <c r="AC64" s="133">
        <v>4.5622038954202448E-3</v>
      </c>
      <c r="AD64" s="135">
        <v>1.3293134893415655E-3</v>
      </c>
    </row>
    <row r="65" spans="1:30" x14ac:dyDescent="0.25">
      <c r="A65" s="198"/>
      <c r="B65" s="198"/>
      <c r="C65" s="198"/>
      <c r="D65" s="136">
        <v>12500</v>
      </c>
      <c r="E65" s="155">
        <v>310006</v>
      </c>
      <c r="F65" s="128" t="s">
        <v>58</v>
      </c>
      <c r="G65" s="128">
        <v>3</v>
      </c>
      <c r="H65" s="129">
        <v>4</v>
      </c>
      <c r="I65" s="131">
        <v>4</v>
      </c>
      <c r="J65" s="131">
        <v>4</v>
      </c>
      <c r="K65" s="130">
        <v>3</v>
      </c>
      <c r="L65" s="132">
        <v>0.17764118438207785</v>
      </c>
      <c r="M65" s="132">
        <v>0.38650210963565484</v>
      </c>
      <c r="N65" s="132">
        <v>0.66896861550735165</v>
      </c>
      <c r="O65" s="133">
        <v>2.9303812455600208E-3</v>
      </c>
      <c r="P65" s="133">
        <v>2.0652210682994439E-2</v>
      </c>
      <c r="Q65" s="133">
        <v>7.4745956408487817E-3</v>
      </c>
      <c r="R65" s="133">
        <v>9.0481947231327211E-3</v>
      </c>
      <c r="S65" s="133">
        <v>8.4170253467240521E-3</v>
      </c>
      <c r="T65" s="133">
        <v>2.4111270524469933E-2</v>
      </c>
      <c r="U65" s="133">
        <v>3.5070938944683399E-3</v>
      </c>
      <c r="V65" s="133">
        <v>9.7495056031641422E-3</v>
      </c>
      <c r="W65" s="133">
        <v>2.5998681608437619E-2</v>
      </c>
      <c r="X65" s="134">
        <v>3.7108844856333985E-2</v>
      </c>
      <c r="Y65" s="133">
        <v>8.6662272028125795E-3</v>
      </c>
      <c r="Z65" s="133">
        <v>3.8233355306525958E-3</v>
      </c>
      <c r="AA65" s="133">
        <v>7.4866935719716922E-3</v>
      </c>
      <c r="AB65" s="133">
        <v>3.0414692636134967E-3</v>
      </c>
      <c r="AC65" s="133">
        <v>4.5622038954202448E-3</v>
      </c>
      <c r="AD65" s="135">
        <v>1.0634507914732525E-3</v>
      </c>
    </row>
    <row r="66" spans="1:30" x14ac:dyDescent="0.25">
      <c r="A66" s="198"/>
      <c r="B66" s="198"/>
      <c r="C66" s="198"/>
      <c r="D66" s="220"/>
      <c r="E66" s="151">
        <v>113568</v>
      </c>
      <c r="F66" s="128" t="s">
        <v>59</v>
      </c>
      <c r="G66" s="128">
        <v>4</v>
      </c>
      <c r="H66" s="129">
        <v>2</v>
      </c>
      <c r="I66" s="131">
        <v>2</v>
      </c>
      <c r="J66" s="131">
        <v>2</v>
      </c>
      <c r="K66" s="137">
        <v>2</v>
      </c>
      <c r="L66" s="132">
        <v>0.22218068455705192</v>
      </c>
      <c r="M66" s="132">
        <v>0.48029526844437986</v>
      </c>
      <c r="N66" s="132">
        <v>0.90100674703006889</v>
      </c>
      <c r="O66" s="133">
        <v>2.9303812455600208E-3</v>
      </c>
      <c r="P66" s="133">
        <v>3.4420351138324062E-2</v>
      </c>
      <c r="Q66" s="133">
        <v>7.4745956408487817E-3</v>
      </c>
      <c r="R66" s="133">
        <v>1.5080324538554535E-2</v>
      </c>
      <c r="S66" s="133">
        <v>8.4170253467240521E-3</v>
      </c>
      <c r="T66" s="133">
        <v>2.4111270524469933E-2</v>
      </c>
      <c r="U66" s="133">
        <v>3.5070938944683399E-3</v>
      </c>
      <c r="V66" s="133">
        <v>9.7495056031641422E-3</v>
      </c>
      <c r="W66" s="133">
        <v>2.5998681608437619E-2</v>
      </c>
      <c r="X66" s="134">
        <v>6.1848074760556634E-2</v>
      </c>
      <c r="Y66" s="133">
        <v>8.6662272028125795E-3</v>
      </c>
      <c r="Z66" s="133">
        <v>3.8233355306525958E-3</v>
      </c>
      <c r="AA66" s="133">
        <v>7.4866935719716922E-3</v>
      </c>
      <c r="AB66" s="133">
        <v>3.0414692636134967E-3</v>
      </c>
      <c r="AC66" s="133">
        <v>4.5622038954202448E-3</v>
      </c>
      <c r="AD66" s="135">
        <v>1.0634507914732525E-3</v>
      </c>
    </row>
    <row r="67" spans="1:30" ht="12.6" thickBot="1" x14ac:dyDescent="0.3">
      <c r="A67" s="199"/>
      <c r="B67" s="199"/>
      <c r="C67" s="199"/>
      <c r="D67" s="221"/>
      <c r="E67" s="157">
        <v>113507</v>
      </c>
      <c r="F67" s="139" t="s">
        <v>60</v>
      </c>
      <c r="G67" s="139">
        <v>5</v>
      </c>
      <c r="H67" s="140" t="s">
        <v>42</v>
      </c>
      <c r="I67" s="142">
        <v>5</v>
      </c>
      <c r="J67" s="142">
        <v>5</v>
      </c>
      <c r="K67" s="141">
        <v>5</v>
      </c>
      <c r="L67" s="143">
        <v>0.16760775892686633</v>
      </c>
      <c r="M67" s="143">
        <v>0.36671901952009689</v>
      </c>
      <c r="N67" s="143">
        <v>0.57534071939728437</v>
      </c>
      <c r="O67" s="144">
        <v>2.9303812455600208E-3</v>
      </c>
      <c r="P67" s="144">
        <v>2.0652210682994439E-2</v>
      </c>
      <c r="Q67" s="144">
        <v>9.3432445510609769E-3</v>
      </c>
      <c r="R67" s="144">
        <v>3.016064907710907E-3</v>
      </c>
      <c r="S67" s="144">
        <v>8.4170253467240521E-3</v>
      </c>
      <c r="T67" s="144">
        <v>2.4111270524469933E-2</v>
      </c>
      <c r="U67" s="144">
        <v>3.5070938944683399E-3</v>
      </c>
      <c r="V67" s="144">
        <v>1.624917600527357E-2</v>
      </c>
      <c r="W67" s="144">
        <v>2.5998681608437619E-2</v>
      </c>
      <c r="X67" s="145">
        <v>2.4739229904222653E-2</v>
      </c>
      <c r="Y67" s="144">
        <v>8.6662272028125795E-3</v>
      </c>
      <c r="Z67" s="144">
        <v>3.8233355306525958E-3</v>
      </c>
      <c r="AA67" s="144">
        <v>7.4866935719716922E-3</v>
      </c>
      <c r="AB67" s="144">
        <v>3.0414692636134967E-3</v>
      </c>
      <c r="AC67" s="144">
        <v>4.5622038954202448E-3</v>
      </c>
      <c r="AD67" s="146">
        <v>1.0634507914732525E-3</v>
      </c>
    </row>
    <row r="68" spans="1:30" x14ac:dyDescent="0.25">
      <c r="A68" s="197">
        <v>15</v>
      </c>
      <c r="B68" s="197" t="s">
        <v>54</v>
      </c>
      <c r="C68" s="197">
        <v>100</v>
      </c>
      <c r="D68" s="116" t="s">
        <v>69</v>
      </c>
      <c r="E68" s="154">
        <v>114305</v>
      </c>
      <c r="F68" s="118" t="s">
        <v>56</v>
      </c>
      <c r="G68" s="118">
        <v>1</v>
      </c>
      <c r="H68" s="119">
        <v>1</v>
      </c>
      <c r="I68" s="121">
        <v>1</v>
      </c>
      <c r="J68" s="121">
        <v>1</v>
      </c>
      <c r="K68" s="147">
        <v>1</v>
      </c>
      <c r="L68" s="122">
        <v>0.24078732091346872</v>
      </c>
      <c r="M68" s="122">
        <v>0.52010863698955168</v>
      </c>
      <c r="N68" s="122">
        <v>1</v>
      </c>
      <c r="O68" s="123">
        <v>7.3259531139000522E-3</v>
      </c>
      <c r="P68" s="123">
        <v>3.4420351138324062E-2</v>
      </c>
      <c r="Q68" s="123">
        <v>9.3432445510609769E-3</v>
      </c>
      <c r="R68" s="123">
        <v>1.5080324538554535E-2</v>
      </c>
      <c r="S68" s="123">
        <v>8.4170253467240521E-3</v>
      </c>
      <c r="T68" s="123">
        <v>2.4111270524469933E-2</v>
      </c>
      <c r="U68" s="123">
        <v>5.2606408417025102E-3</v>
      </c>
      <c r="V68" s="123">
        <v>1.624917600527357E-2</v>
      </c>
      <c r="W68" s="123">
        <v>2.5998681608437619E-2</v>
      </c>
      <c r="X68" s="158">
        <v>6.1848074760556634E-2</v>
      </c>
      <c r="Y68" s="123">
        <v>8.6662272028125795E-3</v>
      </c>
      <c r="Z68" s="123">
        <v>7.6466710613051917E-3</v>
      </c>
      <c r="AA68" s="123">
        <v>7.4866935719716922E-3</v>
      </c>
      <c r="AB68" s="123">
        <v>3.0414692636134967E-3</v>
      </c>
      <c r="AC68" s="123">
        <v>4.5622038954202448E-3</v>
      </c>
      <c r="AD68" s="125">
        <v>1.3293134893415655E-3</v>
      </c>
    </row>
    <row r="69" spans="1:30" x14ac:dyDescent="0.25">
      <c r="A69" s="198"/>
      <c r="B69" s="198"/>
      <c r="C69" s="198"/>
      <c r="D69" s="126" t="s">
        <v>37</v>
      </c>
      <c r="E69" s="155">
        <v>114202</v>
      </c>
      <c r="F69" s="128" t="s">
        <v>57</v>
      </c>
      <c r="G69" s="128">
        <v>2</v>
      </c>
      <c r="H69" s="129">
        <v>3</v>
      </c>
      <c r="I69" s="131">
        <v>3</v>
      </c>
      <c r="J69" s="131">
        <v>3</v>
      </c>
      <c r="K69" s="130">
        <v>4</v>
      </c>
      <c r="L69" s="132">
        <v>0.19178305122053341</v>
      </c>
      <c r="M69" s="132">
        <v>0.41709011618918296</v>
      </c>
      <c r="N69" s="132">
        <v>0.62591000535399555</v>
      </c>
      <c r="O69" s="133">
        <v>7.3259531139000522E-3</v>
      </c>
      <c r="P69" s="133">
        <v>3.4420351138324062E-2</v>
      </c>
      <c r="Q69" s="133">
        <v>9.3432445510609769E-3</v>
      </c>
      <c r="R69" s="133">
        <v>1.5080324538554535E-2</v>
      </c>
      <c r="S69" s="133">
        <v>8.4170253467240521E-3</v>
      </c>
      <c r="T69" s="133">
        <v>1.9289016419575946E-2</v>
      </c>
      <c r="U69" s="133">
        <v>5.2606408417025102E-3</v>
      </c>
      <c r="V69" s="133">
        <v>1.2999340804218856E-2</v>
      </c>
      <c r="W69" s="133">
        <v>2.5998681608437619E-2</v>
      </c>
      <c r="X69" s="134">
        <v>2.4739229904222653E-2</v>
      </c>
      <c r="Y69" s="133">
        <v>8.6662272028125795E-3</v>
      </c>
      <c r="Z69" s="133">
        <v>3.8233355306525958E-3</v>
      </c>
      <c r="AA69" s="133">
        <v>7.4866935719716922E-3</v>
      </c>
      <c r="AB69" s="133">
        <v>3.0414692636134967E-3</v>
      </c>
      <c r="AC69" s="133">
        <v>4.5622038954202448E-3</v>
      </c>
      <c r="AD69" s="135">
        <v>1.3293134893415655E-3</v>
      </c>
    </row>
    <row r="70" spans="1:30" x14ac:dyDescent="0.25">
      <c r="A70" s="198"/>
      <c r="B70" s="198"/>
      <c r="C70" s="198"/>
      <c r="D70" s="136">
        <v>13500</v>
      </c>
      <c r="E70" s="155">
        <v>310006</v>
      </c>
      <c r="F70" s="128" t="s">
        <v>58</v>
      </c>
      <c r="G70" s="128">
        <v>3</v>
      </c>
      <c r="H70" s="129">
        <v>4</v>
      </c>
      <c r="I70" s="131">
        <v>4</v>
      </c>
      <c r="J70" s="131">
        <v>4</v>
      </c>
      <c r="K70" s="130">
        <v>3</v>
      </c>
      <c r="L70" s="132">
        <v>0.17764118438207785</v>
      </c>
      <c r="M70" s="132">
        <v>0.38650210963565484</v>
      </c>
      <c r="N70" s="132">
        <v>0.66896861550735165</v>
      </c>
      <c r="O70" s="133">
        <v>2.9303812455600208E-3</v>
      </c>
      <c r="P70" s="133">
        <v>2.0652210682994439E-2</v>
      </c>
      <c r="Q70" s="133">
        <v>7.4745956408487817E-3</v>
      </c>
      <c r="R70" s="133">
        <v>9.0481947231327211E-3</v>
      </c>
      <c r="S70" s="133">
        <v>8.4170253467240521E-3</v>
      </c>
      <c r="T70" s="133">
        <v>2.4111270524469933E-2</v>
      </c>
      <c r="U70" s="133">
        <v>3.5070938944683399E-3</v>
      </c>
      <c r="V70" s="133">
        <v>9.7495056031641422E-3</v>
      </c>
      <c r="W70" s="133">
        <v>2.5998681608437619E-2</v>
      </c>
      <c r="X70" s="134">
        <v>3.7108844856333985E-2</v>
      </c>
      <c r="Y70" s="133">
        <v>8.6662272028125795E-3</v>
      </c>
      <c r="Z70" s="133">
        <v>3.8233355306525958E-3</v>
      </c>
      <c r="AA70" s="133">
        <v>7.4866935719716922E-3</v>
      </c>
      <c r="AB70" s="133">
        <v>3.0414692636134967E-3</v>
      </c>
      <c r="AC70" s="133">
        <v>4.5622038954202448E-3</v>
      </c>
      <c r="AD70" s="135">
        <v>1.0634507914732525E-3</v>
      </c>
    </row>
    <row r="71" spans="1:30" x14ac:dyDescent="0.25">
      <c r="A71" s="198"/>
      <c r="B71" s="198"/>
      <c r="C71" s="198"/>
      <c r="D71" s="220"/>
      <c r="E71" s="151">
        <v>113568</v>
      </c>
      <c r="F71" s="128" t="s">
        <v>59</v>
      </c>
      <c r="G71" s="128">
        <v>4</v>
      </c>
      <c r="H71" s="129">
        <v>2</v>
      </c>
      <c r="I71" s="131">
        <v>2</v>
      </c>
      <c r="J71" s="131">
        <v>2</v>
      </c>
      <c r="K71" s="137">
        <v>2</v>
      </c>
      <c r="L71" s="132">
        <v>0.22218068455705192</v>
      </c>
      <c r="M71" s="132">
        <v>0.48029526844437986</v>
      </c>
      <c r="N71" s="132">
        <v>0.90100674703006889</v>
      </c>
      <c r="O71" s="133">
        <v>2.9303812455600208E-3</v>
      </c>
      <c r="P71" s="133">
        <v>3.4420351138324062E-2</v>
      </c>
      <c r="Q71" s="133">
        <v>7.4745956408487817E-3</v>
      </c>
      <c r="R71" s="133">
        <v>1.5080324538554535E-2</v>
      </c>
      <c r="S71" s="133">
        <v>8.4170253467240521E-3</v>
      </c>
      <c r="T71" s="133">
        <v>2.4111270524469933E-2</v>
      </c>
      <c r="U71" s="133">
        <v>3.5070938944683399E-3</v>
      </c>
      <c r="V71" s="133">
        <v>9.7495056031641422E-3</v>
      </c>
      <c r="W71" s="133">
        <v>2.5998681608437619E-2</v>
      </c>
      <c r="X71" s="134">
        <v>6.1848074760556634E-2</v>
      </c>
      <c r="Y71" s="133">
        <v>8.6662272028125795E-3</v>
      </c>
      <c r="Z71" s="133">
        <v>3.8233355306525958E-3</v>
      </c>
      <c r="AA71" s="133">
        <v>7.4866935719716922E-3</v>
      </c>
      <c r="AB71" s="133">
        <v>3.0414692636134967E-3</v>
      </c>
      <c r="AC71" s="133">
        <v>4.5622038954202448E-3</v>
      </c>
      <c r="AD71" s="135">
        <v>1.0634507914732525E-3</v>
      </c>
    </row>
    <row r="72" spans="1:30" ht="12.6" thickBot="1" x14ac:dyDescent="0.3">
      <c r="A72" s="199"/>
      <c r="B72" s="199"/>
      <c r="C72" s="199"/>
      <c r="D72" s="221"/>
      <c r="E72" s="157">
        <v>113507</v>
      </c>
      <c r="F72" s="139" t="s">
        <v>60</v>
      </c>
      <c r="G72" s="139">
        <v>5</v>
      </c>
      <c r="H72" s="140" t="s">
        <v>42</v>
      </c>
      <c r="I72" s="142">
        <v>5</v>
      </c>
      <c r="J72" s="142">
        <v>5</v>
      </c>
      <c r="K72" s="141">
        <v>5</v>
      </c>
      <c r="L72" s="143">
        <v>0.16760775892686633</v>
      </c>
      <c r="M72" s="143">
        <v>0.36671901952009689</v>
      </c>
      <c r="N72" s="143">
        <v>0.57534071939728437</v>
      </c>
      <c r="O72" s="144">
        <v>2.9303812455600208E-3</v>
      </c>
      <c r="P72" s="144">
        <v>2.0652210682994439E-2</v>
      </c>
      <c r="Q72" s="144">
        <v>9.3432445510609769E-3</v>
      </c>
      <c r="R72" s="144">
        <v>3.016064907710907E-3</v>
      </c>
      <c r="S72" s="144">
        <v>8.4170253467240521E-3</v>
      </c>
      <c r="T72" s="144">
        <v>2.4111270524469933E-2</v>
      </c>
      <c r="U72" s="144">
        <v>3.5070938944683399E-3</v>
      </c>
      <c r="V72" s="144">
        <v>1.624917600527357E-2</v>
      </c>
      <c r="W72" s="144">
        <v>2.5998681608437619E-2</v>
      </c>
      <c r="X72" s="145">
        <v>2.4739229904222653E-2</v>
      </c>
      <c r="Y72" s="144">
        <v>8.6662272028125795E-3</v>
      </c>
      <c r="Z72" s="144">
        <v>3.8233355306525958E-3</v>
      </c>
      <c r="AA72" s="144">
        <v>7.4866935719716922E-3</v>
      </c>
      <c r="AB72" s="144">
        <v>3.0414692636134967E-3</v>
      </c>
      <c r="AC72" s="144">
        <v>4.5622038954202448E-3</v>
      </c>
      <c r="AD72" s="146">
        <v>1.0634507914732525E-3</v>
      </c>
    </row>
    <row r="73" spans="1:30" x14ac:dyDescent="0.25">
      <c r="A73" s="197">
        <v>16</v>
      </c>
      <c r="B73" s="197" t="s">
        <v>54</v>
      </c>
      <c r="C73" s="197">
        <v>110</v>
      </c>
      <c r="D73" s="116" t="s">
        <v>70</v>
      </c>
      <c r="E73" s="154">
        <v>114305</v>
      </c>
      <c r="F73" s="118" t="s">
        <v>56</v>
      </c>
      <c r="G73" s="118">
        <v>1</v>
      </c>
      <c r="H73" s="119">
        <v>1</v>
      </c>
      <c r="I73" s="121">
        <v>1</v>
      </c>
      <c r="J73" s="121">
        <v>1</v>
      </c>
      <c r="K73" s="147">
        <v>1</v>
      </c>
      <c r="L73" s="122">
        <v>0.23427699725446274</v>
      </c>
      <c r="M73" s="122">
        <v>0.50995125824821619</v>
      </c>
      <c r="N73" s="122">
        <v>1</v>
      </c>
      <c r="O73" s="123">
        <v>0.3125</v>
      </c>
      <c r="P73" s="123">
        <v>0.23809523809523808</v>
      </c>
      <c r="Q73" s="123">
        <v>0.21739130434782608</v>
      </c>
      <c r="R73" s="123">
        <v>0.26315789473684209</v>
      </c>
      <c r="S73" s="123">
        <v>0.2</v>
      </c>
      <c r="T73" s="123">
        <v>0.20833333333333334</v>
      </c>
      <c r="U73" s="123">
        <v>0.25</v>
      </c>
      <c r="V73" s="123">
        <v>0.25</v>
      </c>
      <c r="W73" s="123">
        <v>0.2</v>
      </c>
      <c r="X73" s="158">
        <v>0.26315789473684209</v>
      </c>
      <c r="Y73" s="123">
        <v>0.2</v>
      </c>
      <c r="Z73" s="123">
        <v>0.33333333333333331</v>
      </c>
      <c r="AA73" s="123">
        <v>0.2</v>
      </c>
      <c r="AB73" s="123">
        <v>0.2</v>
      </c>
      <c r="AC73" s="123">
        <v>0.2</v>
      </c>
      <c r="AD73" s="125">
        <v>0.22727272727272727</v>
      </c>
    </row>
    <row r="74" spans="1:30" x14ac:dyDescent="0.25">
      <c r="A74" s="198"/>
      <c r="B74" s="198"/>
      <c r="C74" s="198"/>
      <c r="D74" s="126" t="s">
        <v>37</v>
      </c>
      <c r="E74" s="155">
        <v>114202</v>
      </c>
      <c r="F74" s="128" t="s">
        <v>57</v>
      </c>
      <c r="G74" s="128">
        <v>2</v>
      </c>
      <c r="H74" s="129">
        <v>3</v>
      </c>
      <c r="I74" s="131">
        <v>3</v>
      </c>
      <c r="J74" s="131">
        <v>3</v>
      </c>
      <c r="K74" s="130">
        <v>4</v>
      </c>
      <c r="L74" s="132">
        <v>0.18917892175693102</v>
      </c>
      <c r="M74" s="132">
        <v>0.41302716469264877</v>
      </c>
      <c r="N74" s="132">
        <v>0.6415267709162259</v>
      </c>
      <c r="O74" s="133">
        <v>0.3125</v>
      </c>
      <c r="P74" s="133">
        <v>0.23809523809523808</v>
      </c>
      <c r="Q74" s="133">
        <v>0.21739130434782608</v>
      </c>
      <c r="R74" s="133">
        <v>0.26315789473684209</v>
      </c>
      <c r="S74" s="133">
        <v>0.2</v>
      </c>
      <c r="T74" s="133">
        <v>0.16666666666666666</v>
      </c>
      <c r="U74" s="133">
        <v>0.25</v>
      </c>
      <c r="V74" s="133">
        <v>0.2</v>
      </c>
      <c r="W74" s="133">
        <v>0.2</v>
      </c>
      <c r="X74" s="134">
        <v>0.10526315789473684</v>
      </c>
      <c r="Y74" s="133">
        <v>0.2</v>
      </c>
      <c r="Z74" s="133">
        <v>0.16666666666666666</v>
      </c>
      <c r="AA74" s="133">
        <v>0.2</v>
      </c>
      <c r="AB74" s="133">
        <v>0.2</v>
      </c>
      <c r="AC74" s="133">
        <v>0.2</v>
      </c>
      <c r="AD74" s="135">
        <v>0.22727272727272727</v>
      </c>
    </row>
    <row r="75" spans="1:30" x14ac:dyDescent="0.25">
      <c r="A75" s="198"/>
      <c r="B75" s="198"/>
      <c r="C75" s="198"/>
      <c r="D75" s="136">
        <v>14000</v>
      </c>
      <c r="E75" s="155">
        <v>310006</v>
      </c>
      <c r="F75" s="128" t="s">
        <v>58</v>
      </c>
      <c r="G75" s="128">
        <v>3</v>
      </c>
      <c r="H75" s="129">
        <v>4</v>
      </c>
      <c r="I75" s="131">
        <v>4</v>
      </c>
      <c r="J75" s="131">
        <v>4</v>
      </c>
      <c r="K75" s="130">
        <v>3</v>
      </c>
      <c r="L75" s="132">
        <v>0.18480254040698441</v>
      </c>
      <c r="M75" s="132">
        <v>0.40406641939780147</v>
      </c>
      <c r="N75" s="132">
        <v>0.75847504848213609</v>
      </c>
      <c r="O75" s="133">
        <v>0.125</v>
      </c>
      <c r="P75" s="133">
        <v>0.14285714285714285</v>
      </c>
      <c r="Q75" s="133">
        <v>0.17391304347826086</v>
      </c>
      <c r="R75" s="133">
        <v>0.15789473684210525</v>
      </c>
      <c r="S75" s="133">
        <v>0.2</v>
      </c>
      <c r="T75" s="133">
        <v>0.20833333333333334</v>
      </c>
      <c r="U75" s="133">
        <v>0.16666666666666666</v>
      </c>
      <c r="V75" s="133">
        <v>0.15</v>
      </c>
      <c r="W75" s="133">
        <v>0.2</v>
      </c>
      <c r="X75" s="134">
        <v>0.21052631578947367</v>
      </c>
      <c r="Y75" s="133">
        <v>0.2</v>
      </c>
      <c r="Z75" s="133">
        <v>0.16666666666666666</v>
      </c>
      <c r="AA75" s="133">
        <v>0.2</v>
      </c>
      <c r="AB75" s="133">
        <v>0.2</v>
      </c>
      <c r="AC75" s="133">
        <v>0.2</v>
      </c>
      <c r="AD75" s="135">
        <v>0.18181818181818182</v>
      </c>
    </row>
    <row r="76" spans="1:30" x14ac:dyDescent="0.25">
      <c r="A76" s="198"/>
      <c r="B76" s="198"/>
      <c r="C76" s="198"/>
      <c r="D76" s="220"/>
      <c r="E76" s="151">
        <v>113568</v>
      </c>
      <c r="F76" s="128" t="s">
        <v>59</v>
      </c>
      <c r="G76" s="128">
        <v>4</v>
      </c>
      <c r="H76" s="129">
        <v>2</v>
      </c>
      <c r="I76" s="131">
        <v>2</v>
      </c>
      <c r="J76" s="131">
        <v>2</v>
      </c>
      <c r="K76" s="137">
        <v>2</v>
      </c>
      <c r="L76" s="132">
        <v>0.21567036089804598</v>
      </c>
      <c r="M76" s="132">
        <v>0.47013788970304438</v>
      </c>
      <c r="N76" s="132">
        <v>0.89723529069121033</v>
      </c>
      <c r="O76" s="133">
        <v>0.125</v>
      </c>
      <c r="P76" s="133">
        <v>0.23809523809523808</v>
      </c>
      <c r="Q76" s="133">
        <v>0.17391304347826086</v>
      </c>
      <c r="R76" s="133">
        <v>0.26315789473684209</v>
      </c>
      <c r="S76" s="133">
        <v>0.2</v>
      </c>
      <c r="T76" s="133">
        <v>0.20833333333333334</v>
      </c>
      <c r="U76" s="133">
        <v>0.16666666666666666</v>
      </c>
      <c r="V76" s="133">
        <v>0.15</v>
      </c>
      <c r="W76" s="133">
        <v>0.2</v>
      </c>
      <c r="X76" s="134">
        <v>0.26315789473684209</v>
      </c>
      <c r="Y76" s="133">
        <v>0.2</v>
      </c>
      <c r="Z76" s="133">
        <v>0.16666666666666666</v>
      </c>
      <c r="AA76" s="133">
        <v>0.2</v>
      </c>
      <c r="AB76" s="133">
        <v>0.2</v>
      </c>
      <c r="AC76" s="133">
        <v>0.2</v>
      </c>
      <c r="AD76" s="135">
        <v>0.18181818181818182</v>
      </c>
    </row>
    <row r="77" spans="1:30" ht="12.6" thickBot="1" x14ac:dyDescent="0.3">
      <c r="A77" s="199"/>
      <c r="B77" s="199"/>
      <c r="C77" s="199"/>
      <c r="D77" s="221"/>
      <c r="E77" s="157">
        <v>113507</v>
      </c>
      <c r="F77" s="139" t="s">
        <v>60</v>
      </c>
      <c r="G77" s="139">
        <v>5</v>
      </c>
      <c r="H77" s="140" t="s">
        <v>42</v>
      </c>
      <c r="I77" s="142">
        <v>5</v>
      </c>
      <c r="J77" s="142">
        <v>5</v>
      </c>
      <c r="K77" s="141">
        <v>5</v>
      </c>
      <c r="L77" s="143">
        <v>0.17607117968357408</v>
      </c>
      <c r="M77" s="143">
        <v>0.38631480503051063</v>
      </c>
      <c r="N77" s="143">
        <v>0.67159761285124842</v>
      </c>
      <c r="O77" s="144">
        <v>0.125</v>
      </c>
      <c r="P77" s="144">
        <v>0.14285714285714285</v>
      </c>
      <c r="Q77" s="144">
        <v>0.21739130434782608</v>
      </c>
      <c r="R77" s="144">
        <v>5.2631578947368418E-2</v>
      </c>
      <c r="S77" s="144">
        <v>0.2</v>
      </c>
      <c r="T77" s="144">
        <v>0.20833333333333334</v>
      </c>
      <c r="U77" s="144">
        <v>0.16666666666666666</v>
      </c>
      <c r="V77" s="144">
        <v>0.25</v>
      </c>
      <c r="W77" s="144">
        <v>0.2</v>
      </c>
      <c r="X77" s="145">
        <v>0.15789473684210525</v>
      </c>
      <c r="Y77" s="144">
        <v>0.2</v>
      </c>
      <c r="Z77" s="144">
        <v>0.16666666666666666</v>
      </c>
      <c r="AA77" s="144">
        <v>0.2</v>
      </c>
      <c r="AB77" s="144">
        <v>0.2</v>
      </c>
      <c r="AC77" s="144">
        <v>0.2</v>
      </c>
      <c r="AD77" s="146">
        <v>0.18181818181818182</v>
      </c>
    </row>
    <row r="78" spans="1:30" x14ac:dyDescent="0.25">
      <c r="A78" s="197">
        <v>17</v>
      </c>
      <c r="B78" s="197" t="s">
        <v>54</v>
      </c>
      <c r="C78" s="197">
        <v>120</v>
      </c>
      <c r="D78" s="218" t="s">
        <v>71</v>
      </c>
      <c r="E78" s="154">
        <v>114305</v>
      </c>
      <c r="F78" s="118" t="s">
        <v>56</v>
      </c>
      <c r="G78" s="118">
        <v>1</v>
      </c>
      <c r="H78" s="119">
        <v>1</v>
      </c>
      <c r="I78" s="121">
        <v>1</v>
      </c>
      <c r="J78" s="121">
        <v>1</v>
      </c>
      <c r="K78" s="147">
        <v>1</v>
      </c>
      <c r="L78" s="122">
        <v>0.23735131676010446</v>
      </c>
      <c r="M78" s="122">
        <v>0.51226340562070938</v>
      </c>
      <c r="N78" s="122">
        <v>1</v>
      </c>
      <c r="O78" s="123">
        <v>7.3259531139000522E-3</v>
      </c>
      <c r="P78" s="123">
        <v>3.4420351138324062E-2</v>
      </c>
      <c r="Q78" s="123">
        <v>9.3432445510609769E-3</v>
      </c>
      <c r="R78" s="123">
        <v>1.5080324538554535E-2</v>
      </c>
      <c r="S78" s="123">
        <v>8.4170253467240521E-3</v>
      </c>
      <c r="T78" s="123">
        <v>2.4111270524469933E-2</v>
      </c>
      <c r="U78" s="123">
        <v>5.2606408417025102E-3</v>
      </c>
      <c r="V78" s="123">
        <v>1.624917600527357E-2</v>
      </c>
      <c r="W78" s="123">
        <v>2.5998681608437619E-2</v>
      </c>
      <c r="X78" s="158">
        <v>5.8412070607192383E-2</v>
      </c>
      <c r="Y78" s="123">
        <v>8.6662272028125795E-3</v>
      </c>
      <c r="Z78" s="123">
        <v>7.6466710613051917E-3</v>
      </c>
      <c r="AA78" s="123">
        <v>7.4866935719716922E-3</v>
      </c>
      <c r="AB78" s="123">
        <v>3.0414692636134967E-3</v>
      </c>
      <c r="AC78" s="123">
        <v>4.5622038954202448E-3</v>
      </c>
      <c r="AD78" s="125">
        <v>1.3293134893415655E-3</v>
      </c>
    </row>
    <row r="79" spans="1:30" x14ac:dyDescent="0.25">
      <c r="A79" s="198"/>
      <c r="B79" s="198"/>
      <c r="C79" s="198"/>
      <c r="D79" s="219"/>
      <c r="E79" s="155">
        <v>114202</v>
      </c>
      <c r="F79" s="128" t="s">
        <v>57</v>
      </c>
      <c r="G79" s="128">
        <v>2</v>
      </c>
      <c r="H79" s="129">
        <v>3</v>
      </c>
      <c r="I79" s="131">
        <v>3</v>
      </c>
      <c r="J79" s="131">
        <v>3</v>
      </c>
      <c r="K79" s="130">
        <v>4</v>
      </c>
      <c r="L79" s="132">
        <v>0.20209106368062618</v>
      </c>
      <c r="M79" s="132">
        <v>0.43807319012309265</v>
      </c>
      <c r="N79" s="132">
        <v>0.7359261954727484</v>
      </c>
      <c r="O79" s="133">
        <v>7.3259531139000522E-3</v>
      </c>
      <c r="P79" s="133">
        <v>3.4420351138324062E-2</v>
      </c>
      <c r="Q79" s="133">
        <v>9.3432445510609769E-3</v>
      </c>
      <c r="R79" s="133">
        <v>1.5080324538554535E-2</v>
      </c>
      <c r="S79" s="133">
        <v>8.4170253467240521E-3</v>
      </c>
      <c r="T79" s="133">
        <v>1.9289016419575946E-2</v>
      </c>
      <c r="U79" s="133">
        <v>5.2606408417025102E-3</v>
      </c>
      <c r="V79" s="133">
        <v>1.2999340804218856E-2</v>
      </c>
      <c r="W79" s="133">
        <v>2.5998681608437619E-2</v>
      </c>
      <c r="X79" s="134">
        <v>3.5047242364315424E-2</v>
      </c>
      <c r="Y79" s="133">
        <v>8.6662272028125795E-3</v>
      </c>
      <c r="Z79" s="133">
        <v>3.8233355306525958E-3</v>
      </c>
      <c r="AA79" s="133">
        <v>7.4866935719716922E-3</v>
      </c>
      <c r="AB79" s="133">
        <v>3.0414692636134967E-3</v>
      </c>
      <c r="AC79" s="133">
        <v>4.5622038954202448E-3</v>
      </c>
      <c r="AD79" s="135">
        <v>1.3293134893415655E-3</v>
      </c>
    </row>
    <row r="80" spans="1:30" x14ac:dyDescent="0.25">
      <c r="A80" s="198"/>
      <c r="B80" s="198"/>
      <c r="C80" s="198"/>
      <c r="D80" s="126" t="s">
        <v>37</v>
      </c>
      <c r="E80" s="155">
        <v>310006</v>
      </c>
      <c r="F80" s="128" t="s">
        <v>58</v>
      </c>
      <c r="G80" s="128">
        <v>3</v>
      </c>
      <c r="H80" s="129">
        <v>4</v>
      </c>
      <c r="I80" s="131">
        <v>4</v>
      </c>
      <c r="J80" s="131">
        <v>4</v>
      </c>
      <c r="K80" s="130">
        <v>3</v>
      </c>
      <c r="L80" s="132">
        <v>0.18726199601149776</v>
      </c>
      <c r="M80" s="132">
        <v>0.40591613729579601</v>
      </c>
      <c r="N80" s="132">
        <v>0.75909770141925481</v>
      </c>
      <c r="O80" s="133">
        <v>2.9303812455600208E-3</v>
      </c>
      <c r="P80" s="133">
        <v>2.0652210682994439E-2</v>
      </c>
      <c r="Q80" s="133">
        <v>7.4745956408487817E-3</v>
      </c>
      <c r="R80" s="133">
        <v>9.0481947231327211E-3</v>
      </c>
      <c r="S80" s="133">
        <v>8.4170253467240521E-3</v>
      </c>
      <c r="T80" s="133">
        <v>2.4111270524469933E-2</v>
      </c>
      <c r="U80" s="133">
        <v>3.5070938944683399E-3</v>
      </c>
      <c r="V80" s="133">
        <v>9.7495056031641422E-3</v>
      </c>
      <c r="W80" s="133">
        <v>2.5998681608437619E-2</v>
      </c>
      <c r="X80" s="148">
        <v>4.6729656485753897E-2</v>
      </c>
      <c r="Y80" s="133">
        <v>8.6662272028125795E-3</v>
      </c>
      <c r="Z80" s="133">
        <v>3.8233355306525958E-3</v>
      </c>
      <c r="AA80" s="133">
        <v>7.4866935719716922E-3</v>
      </c>
      <c r="AB80" s="133">
        <v>3.0414692636134967E-3</v>
      </c>
      <c r="AC80" s="133">
        <v>4.5622038954202448E-3</v>
      </c>
      <c r="AD80" s="135">
        <v>1.0634507914732525E-3</v>
      </c>
    </row>
    <row r="81" spans="1:30" x14ac:dyDescent="0.25">
      <c r="A81" s="198"/>
      <c r="B81" s="198"/>
      <c r="C81" s="198"/>
      <c r="D81" s="136">
        <v>14750</v>
      </c>
      <c r="E81" s="151">
        <v>113568</v>
      </c>
      <c r="F81" s="128" t="s">
        <v>59</v>
      </c>
      <c r="G81" s="128">
        <v>4</v>
      </c>
      <c r="H81" s="129">
        <v>2</v>
      </c>
      <c r="I81" s="131">
        <v>2</v>
      </c>
      <c r="J81" s="131">
        <v>2</v>
      </c>
      <c r="K81" s="137">
        <v>2</v>
      </c>
      <c r="L81" s="132">
        <v>0.21874468040368769</v>
      </c>
      <c r="M81" s="132">
        <v>0.47245003707553757</v>
      </c>
      <c r="N81" s="132">
        <v>0.89810489441731445</v>
      </c>
      <c r="O81" s="133">
        <v>2.9303812455600208E-3</v>
      </c>
      <c r="P81" s="133">
        <v>3.4420351138324062E-2</v>
      </c>
      <c r="Q81" s="133">
        <v>7.4745956408487817E-3</v>
      </c>
      <c r="R81" s="133">
        <v>1.5080324538554535E-2</v>
      </c>
      <c r="S81" s="133">
        <v>8.4170253467240521E-3</v>
      </c>
      <c r="T81" s="133">
        <v>2.4111270524469933E-2</v>
      </c>
      <c r="U81" s="133">
        <v>3.5070938944683399E-3</v>
      </c>
      <c r="V81" s="133">
        <v>9.7495056031641422E-3</v>
      </c>
      <c r="W81" s="133">
        <v>2.5998681608437619E-2</v>
      </c>
      <c r="X81" s="134">
        <v>5.8412070607192383E-2</v>
      </c>
      <c r="Y81" s="133">
        <v>8.6662272028125795E-3</v>
      </c>
      <c r="Z81" s="133">
        <v>3.8233355306525958E-3</v>
      </c>
      <c r="AA81" s="133">
        <v>7.4866935719716922E-3</v>
      </c>
      <c r="AB81" s="133">
        <v>3.0414692636134967E-3</v>
      </c>
      <c r="AC81" s="133">
        <v>4.5622038954202448E-3</v>
      </c>
      <c r="AD81" s="135">
        <v>1.0634507914732525E-3</v>
      </c>
    </row>
    <row r="82" spans="1:30" ht="12.6" thickBot="1" x14ac:dyDescent="0.3">
      <c r="A82" s="199"/>
      <c r="B82" s="199"/>
      <c r="C82" s="199"/>
      <c r="D82" s="156"/>
      <c r="E82" s="157">
        <v>113507</v>
      </c>
      <c r="F82" s="139" t="s">
        <v>60</v>
      </c>
      <c r="G82" s="139">
        <v>5</v>
      </c>
      <c r="H82" s="140" t="s">
        <v>42</v>
      </c>
      <c r="I82" s="142">
        <v>5</v>
      </c>
      <c r="J82" s="142">
        <v>5</v>
      </c>
      <c r="K82" s="141">
        <v>5</v>
      </c>
      <c r="L82" s="143">
        <v>0.15455094314408216</v>
      </c>
      <c r="M82" s="143">
        <v>0.33945976049111332</v>
      </c>
      <c r="N82" s="143">
        <v>0.51023319852867777</v>
      </c>
      <c r="O82" s="144">
        <v>2.9303812455600208E-3</v>
      </c>
      <c r="P82" s="144">
        <v>2.0652210682994439E-2</v>
      </c>
      <c r="Q82" s="144">
        <v>9.3432445510609769E-3</v>
      </c>
      <c r="R82" s="144">
        <v>3.016064907710907E-3</v>
      </c>
      <c r="S82" s="144">
        <v>8.4170253467240521E-3</v>
      </c>
      <c r="T82" s="144">
        <v>2.4111270524469933E-2</v>
      </c>
      <c r="U82" s="144">
        <v>3.5070938944683399E-3</v>
      </c>
      <c r="V82" s="144">
        <v>1.624917600527357E-2</v>
      </c>
      <c r="W82" s="144">
        <v>2.5998681608437619E-2</v>
      </c>
      <c r="X82" s="145">
        <v>1.1682414121438474E-2</v>
      </c>
      <c r="Y82" s="144">
        <v>8.6662272028125795E-3</v>
      </c>
      <c r="Z82" s="144">
        <v>3.8233355306525958E-3</v>
      </c>
      <c r="AA82" s="144">
        <v>7.4866935719716922E-3</v>
      </c>
      <c r="AB82" s="144">
        <v>3.0414692636134967E-3</v>
      </c>
      <c r="AC82" s="144">
        <v>4.5622038954202448E-3</v>
      </c>
      <c r="AD82" s="146">
        <v>1.0634507914732525E-3</v>
      </c>
    </row>
    <row r="83" spans="1:30" x14ac:dyDescent="0.25">
      <c r="A83" s="197">
        <v>18</v>
      </c>
      <c r="B83" s="197" t="s">
        <v>54</v>
      </c>
      <c r="C83" s="197">
        <v>130</v>
      </c>
      <c r="D83" s="218" t="s">
        <v>72</v>
      </c>
      <c r="E83" s="154">
        <v>114305</v>
      </c>
      <c r="F83" s="118" t="s">
        <v>56</v>
      </c>
      <c r="G83" s="118">
        <v>1</v>
      </c>
      <c r="H83" s="119">
        <v>1</v>
      </c>
      <c r="I83" s="121">
        <v>1</v>
      </c>
      <c r="J83" s="121">
        <v>1</v>
      </c>
      <c r="K83" s="147">
        <v>1</v>
      </c>
      <c r="L83" s="122">
        <v>0.22570135665090918</v>
      </c>
      <c r="M83" s="122">
        <v>0.49551589894028569</v>
      </c>
      <c r="N83" s="122">
        <v>1</v>
      </c>
      <c r="O83" s="123">
        <v>7.3259531139000522E-3</v>
      </c>
      <c r="P83" s="123">
        <v>3.4420351138324062E-2</v>
      </c>
      <c r="Q83" s="123">
        <v>9.3432445510609769E-3</v>
      </c>
      <c r="R83" s="123">
        <v>1.5080324538554535E-2</v>
      </c>
      <c r="S83" s="123">
        <v>8.4170253467240521E-3</v>
      </c>
      <c r="T83" s="123">
        <v>2.5159586634229496E-2</v>
      </c>
      <c r="U83" s="123">
        <v>5.2606408417025102E-3</v>
      </c>
      <c r="V83" s="123">
        <v>1.624917600527357E-2</v>
      </c>
      <c r="W83" s="123">
        <v>2.5998681608437619E-2</v>
      </c>
      <c r="X83" s="124">
        <v>4.5713794388237514E-2</v>
      </c>
      <c r="Y83" s="123">
        <v>8.6662272028125795E-3</v>
      </c>
      <c r="Z83" s="123">
        <v>7.6466710613051917E-3</v>
      </c>
      <c r="AA83" s="123">
        <v>7.4866935719716922E-3</v>
      </c>
      <c r="AB83" s="123">
        <v>3.0414692636134967E-3</v>
      </c>
      <c r="AC83" s="123">
        <v>4.5622038954202448E-3</v>
      </c>
      <c r="AD83" s="125">
        <v>1.3293134893415655E-3</v>
      </c>
    </row>
    <row r="84" spans="1:30" x14ac:dyDescent="0.25">
      <c r="A84" s="198"/>
      <c r="B84" s="198"/>
      <c r="C84" s="198"/>
      <c r="D84" s="219"/>
      <c r="E84" s="155">
        <v>114202</v>
      </c>
      <c r="F84" s="128" t="s">
        <v>57</v>
      </c>
      <c r="G84" s="128">
        <v>2</v>
      </c>
      <c r="H84" s="129">
        <v>2</v>
      </c>
      <c r="I84" s="131">
        <v>2</v>
      </c>
      <c r="J84" s="131">
        <v>2</v>
      </c>
      <c r="K84" s="130">
        <v>3</v>
      </c>
      <c r="L84" s="132">
        <v>0.20445350971470841</v>
      </c>
      <c r="M84" s="132">
        <v>0.44879635126020029</v>
      </c>
      <c r="N84" s="132">
        <v>0.85115928152923126</v>
      </c>
      <c r="O84" s="133">
        <v>7.3259531139000522E-3</v>
      </c>
      <c r="P84" s="133">
        <v>3.4420351138324062E-2</v>
      </c>
      <c r="Q84" s="133">
        <v>9.3432445510609769E-3</v>
      </c>
      <c r="R84" s="133">
        <v>1.5080324538554535E-2</v>
      </c>
      <c r="S84" s="133">
        <v>8.4170253467240521E-3</v>
      </c>
      <c r="T84" s="133">
        <v>2.0127669307383595E-2</v>
      </c>
      <c r="U84" s="133">
        <v>5.2606408417025102E-3</v>
      </c>
      <c r="V84" s="133">
        <v>1.2999340804218856E-2</v>
      </c>
      <c r="W84" s="133">
        <v>2.5998681608437619E-2</v>
      </c>
      <c r="X84" s="148">
        <v>3.657103551059001E-2</v>
      </c>
      <c r="Y84" s="133">
        <v>8.6662272028125795E-3</v>
      </c>
      <c r="Z84" s="133">
        <v>3.8233355306525958E-3</v>
      </c>
      <c r="AA84" s="133">
        <v>7.4866935719716922E-3</v>
      </c>
      <c r="AB84" s="133">
        <v>3.0414692636134967E-3</v>
      </c>
      <c r="AC84" s="133">
        <v>4.5622038954202448E-3</v>
      </c>
      <c r="AD84" s="135">
        <v>1.3293134893415655E-3</v>
      </c>
    </row>
    <row r="85" spans="1:30" x14ac:dyDescent="0.25">
      <c r="A85" s="198"/>
      <c r="B85" s="198"/>
      <c r="C85" s="198"/>
      <c r="D85" s="126" t="s">
        <v>37</v>
      </c>
      <c r="E85" s="155">
        <v>310006</v>
      </c>
      <c r="F85" s="128" t="s">
        <v>58</v>
      </c>
      <c r="G85" s="128">
        <v>3</v>
      </c>
      <c r="H85" s="129">
        <v>4</v>
      </c>
      <c r="I85" s="131">
        <v>4</v>
      </c>
      <c r="J85" s="131">
        <v>4</v>
      </c>
      <c r="K85" s="137">
        <v>4</v>
      </c>
      <c r="L85" s="132">
        <v>0.18729445002374093</v>
      </c>
      <c r="M85" s="132">
        <v>0.41328979709681896</v>
      </c>
      <c r="N85" s="132">
        <v>0.79393914659926901</v>
      </c>
      <c r="O85" s="133">
        <v>2.9303812455600208E-3</v>
      </c>
      <c r="P85" s="133">
        <v>2.0652210682994439E-2</v>
      </c>
      <c r="Q85" s="133">
        <v>7.4745956408487817E-3</v>
      </c>
      <c r="R85" s="133">
        <v>9.0481947231327211E-3</v>
      </c>
      <c r="S85" s="133">
        <v>8.4170253467240521E-3</v>
      </c>
      <c r="T85" s="133">
        <v>2.5159586634229496E-2</v>
      </c>
      <c r="U85" s="133">
        <v>3.5070938944683399E-3</v>
      </c>
      <c r="V85" s="133">
        <v>9.7495056031641422E-3</v>
      </c>
      <c r="W85" s="133">
        <v>2.5998681608437619E-2</v>
      </c>
      <c r="X85" s="148">
        <v>4.5713794388237514E-2</v>
      </c>
      <c r="Y85" s="133">
        <v>8.6662272028125795E-3</v>
      </c>
      <c r="Z85" s="133">
        <v>3.8233355306525958E-3</v>
      </c>
      <c r="AA85" s="133">
        <v>7.4866935719716922E-3</v>
      </c>
      <c r="AB85" s="133">
        <v>3.0414692636134967E-3</v>
      </c>
      <c r="AC85" s="133">
        <v>4.5622038954202448E-3</v>
      </c>
      <c r="AD85" s="135">
        <v>1.0634507914732525E-3</v>
      </c>
    </row>
    <row r="86" spans="1:30" x14ac:dyDescent="0.25">
      <c r="A86" s="198"/>
      <c r="B86" s="198"/>
      <c r="C86" s="198"/>
      <c r="D86" s="159">
        <v>27500</v>
      </c>
      <c r="E86" s="151">
        <v>113568</v>
      </c>
      <c r="F86" s="128" t="s">
        <v>59</v>
      </c>
      <c r="G86" s="128" t="s">
        <v>42</v>
      </c>
      <c r="H86" s="129">
        <v>3</v>
      </c>
      <c r="I86" s="131">
        <v>3</v>
      </c>
      <c r="J86" s="131">
        <v>3</v>
      </c>
      <c r="K86" s="130">
        <v>2</v>
      </c>
      <c r="L86" s="132">
        <v>0.2020628029676465</v>
      </c>
      <c r="M86" s="132">
        <v>0.44451409278875087</v>
      </c>
      <c r="N86" s="132">
        <v>0.87420261082065398</v>
      </c>
      <c r="O86" s="133">
        <v>2.9303812455600208E-3</v>
      </c>
      <c r="P86" s="133">
        <v>3.4420351138324062E-2</v>
      </c>
      <c r="Q86" s="133">
        <v>7.4745956408487817E-3</v>
      </c>
      <c r="R86" s="133">
        <v>1.5080324538554535E-2</v>
      </c>
      <c r="S86" s="133">
        <v>8.4170253467240521E-3</v>
      </c>
      <c r="T86" s="133">
        <v>2.0127669307383595E-2</v>
      </c>
      <c r="U86" s="133">
        <v>3.5070938944683399E-3</v>
      </c>
      <c r="V86" s="133">
        <v>9.7495056031641422E-3</v>
      </c>
      <c r="W86" s="133">
        <v>2.5998681608437619E-2</v>
      </c>
      <c r="X86" s="134">
        <v>4.5713794388237514E-2</v>
      </c>
      <c r="Y86" s="133">
        <v>8.6662272028125795E-3</v>
      </c>
      <c r="Z86" s="133">
        <v>3.8233355306525958E-3</v>
      </c>
      <c r="AA86" s="133">
        <v>7.4866935719716922E-3</v>
      </c>
      <c r="AB86" s="133">
        <v>3.0414692636134967E-3</v>
      </c>
      <c r="AC86" s="133">
        <v>4.5622038954202448E-3</v>
      </c>
      <c r="AD86" s="135">
        <v>1.0634507914732525E-3</v>
      </c>
    </row>
    <row r="87" spans="1:30" ht="12.6" thickBot="1" x14ac:dyDescent="0.3">
      <c r="A87" s="199"/>
      <c r="B87" s="199"/>
      <c r="C87" s="199"/>
      <c r="D87" s="156"/>
      <c r="E87" s="157">
        <v>113507</v>
      </c>
      <c r="F87" s="139" t="s">
        <v>60</v>
      </c>
      <c r="G87" s="139">
        <v>4</v>
      </c>
      <c r="H87" s="140" t="s">
        <v>42</v>
      </c>
      <c r="I87" s="142">
        <v>5</v>
      </c>
      <c r="J87" s="142">
        <v>5</v>
      </c>
      <c r="K87" s="141">
        <v>5</v>
      </c>
      <c r="L87" s="143">
        <v>0.18048788064299323</v>
      </c>
      <c r="M87" s="143">
        <v>0.39886805091606958</v>
      </c>
      <c r="N87" s="143">
        <v>0.74684067712868385</v>
      </c>
      <c r="O87" s="144">
        <v>2.9303812455600208E-3</v>
      </c>
      <c r="P87" s="144">
        <v>2.0652210682994439E-2</v>
      </c>
      <c r="Q87" s="144">
        <v>9.3432445510609769E-3</v>
      </c>
      <c r="R87" s="144">
        <v>3.016064907710907E-3</v>
      </c>
      <c r="S87" s="144">
        <v>8.4170253467240521E-3</v>
      </c>
      <c r="T87" s="144">
        <v>2.5159586634229496E-2</v>
      </c>
      <c r="U87" s="144">
        <v>3.5070938944683399E-3</v>
      </c>
      <c r="V87" s="144">
        <v>1.624917600527357E-2</v>
      </c>
      <c r="W87" s="144">
        <v>2.5998681608437619E-2</v>
      </c>
      <c r="X87" s="145">
        <v>3.657103551059001E-2</v>
      </c>
      <c r="Y87" s="144">
        <v>8.6662272028125795E-3</v>
      </c>
      <c r="Z87" s="144">
        <v>3.8233355306525958E-3</v>
      </c>
      <c r="AA87" s="144">
        <v>7.4866935719716922E-3</v>
      </c>
      <c r="AB87" s="144">
        <v>3.0414692636134967E-3</v>
      </c>
      <c r="AC87" s="144">
        <v>4.5622038954202448E-3</v>
      </c>
      <c r="AD87" s="146">
        <v>1.0634507914732525E-3</v>
      </c>
    </row>
    <row r="88" spans="1:30" x14ac:dyDescent="0.25">
      <c r="A88" s="197">
        <v>19</v>
      </c>
      <c r="B88" s="197" t="s">
        <v>54</v>
      </c>
      <c r="C88" s="197">
        <v>140</v>
      </c>
      <c r="D88" s="218" t="s">
        <v>73</v>
      </c>
      <c r="E88" s="154">
        <v>114305</v>
      </c>
      <c r="F88" s="118" t="s">
        <v>56</v>
      </c>
      <c r="G88" s="118">
        <v>1</v>
      </c>
      <c r="H88" s="119">
        <v>1</v>
      </c>
      <c r="I88" s="121">
        <v>1</v>
      </c>
      <c r="J88" s="121">
        <v>1</v>
      </c>
      <c r="K88" s="121">
        <v>1</v>
      </c>
      <c r="L88" s="122">
        <v>0.22673094028606947</v>
      </c>
      <c r="M88" s="122">
        <v>0.49679930030642261</v>
      </c>
      <c r="N88" s="122">
        <v>1</v>
      </c>
      <c r="O88" s="123">
        <v>7.3259531139000522E-3</v>
      </c>
      <c r="P88" s="123">
        <v>3.4420351138324062E-2</v>
      </c>
      <c r="Q88" s="123">
        <v>9.3432445510609769E-3</v>
      </c>
      <c r="R88" s="123">
        <v>1.5080324538554535E-2</v>
      </c>
      <c r="S88" s="123">
        <v>8.4170253467240521E-3</v>
      </c>
      <c r="T88" s="123">
        <v>2.4111270524469933E-2</v>
      </c>
      <c r="U88" s="123">
        <v>5.2606408417025102E-3</v>
      </c>
      <c r="V88" s="123">
        <v>1.624917600527357E-2</v>
      </c>
      <c r="W88" s="123">
        <v>2.5998681608437619E-2</v>
      </c>
      <c r="X88" s="158">
        <v>4.7791694133157397E-2</v>
      </c>
      <c r="Y88" s="123">
        <v>8.6662272028125795E-3</v>
      </c>
      <c r="Z88" s="123">
        <v>7.6466710613051917E-3</v>
      </c>
      <c r="AA88" s="123">
        <v>7.4866935719716922E-3</v>
      </c>
      <c r="AB88" s="123">
        <v>3.0414692636134967E-3</v>
      </c>
      <c r="AC88" s="123">
        <v>4.5622038954202448E-3</v>
      </c>
      <c r="AD88" s="125">
        <v>1.3293134893415655E-3</v>
      </c>
    </row>
    <row r="89" spans="1:30" x14ac:dyDescent="0.25">
      <c r="A89" s="198"/>
      <c r="B89" s="198"/>
      <c r="C89" s="198"/>
      <c r="D89" s="219"/>
      <c r="E89" s="155">
        <v>114202</v>
      </c>
      <c r="F89" s="128" t="s">
        <v>57</v>
      </c>
      <c r="G89" s="128">
        <v>2</v>
      </c>
      <c r="H89" s="129">
        <v>3</v>
      </c>
      <c r="I89" s="131">
        <v>3</v>
      </c>
      <c r="J89" s="131">
        <v>3</v>
      </c>
      <c r="K89" s="131">
        <v>3</v>
      </c>
      <c r="L89" s="132">
        <v>0.20527717662283668</v>
      </c>
      <c r="M89" s="132">
        <v>0.44982307235310987</v>
      </c>
      <c r="N89" s="132">
        <v>0.8502273623898855</v>
      </c>
      <c r="O89" s="133">
        <v>7.3259531139000522E-3</v>
      </c>
      <c r="P89" s="133">
        <v>3.4420351138324062E-2</v>
      </c>
      <c r="Q89" s="133">
        <v>9.3432445510609769E-3</v>
      </c>
      <c r="R89" s="133">
        <v>1.5080324538554535E-2</v>
      </c>
      <c r="S89" s="133">
        <v>8.4170253467240521E-3</v>
      </c>
      <c r="T89" s="133">
        <v>1.9289016419575946E-2</v>
      </c>
      <c r="U89" s="133">
        <v>5.2606408417025102E-3</v>
      </c>
      <c r="V89" s="133">
        <v>1.2999340804218856E-2</v>
      </c>
      <c r="W89" s="133">
        <v>2.5998681608437619E-2</v>
      </c>
      <c r="X89" s="148">
        <v>3.8233355306525919E-2</v>
      </c>
      <c r="Y89" s="133">
        <v>8.6662272028125795E-3</v>
      </c>
      <c r="Z89" s="133">
        <v>3.8233355306525958E-3</v>
      </c>
      <c r="AA89" s="133">
        <v>7.4866935719716922E-3</v>
      </c>
      <c r="AB89" s="133">
        <v>3.0414692636134967E-3</v>
      </c>
      <c r="AC89" s="133">
        <v>4.5622038954202448E-3</v>
      </c>
      <c r="AD89" s="135">
        <v>1.3293134893415655E-3</v>
      </c>
    </row>
    <row r="90" spans="1:30" x14ac:dyDescent="0.25">
      <c r="A90" s="198"/>
      <c r="B90" s="198"/>
      <c r="C90" s="198"/>
      <c r="D90" s="126" t="s">
        <v>37</v>
      </c>
      <c r="E90" s="155">
        <v>310006</v>
      </c>
      <c r="F90" s="128" t="s">
        <v>58</v>
      </c>
      <c r="G90" s="128">
        <v>3</v>
      </c>
      <c r="H90" s="129">
        <v>4</v>
      </c>
      <c r="I90" s="131">
        <v>4</v>
      </c>
      <c r="J90" s="131">
        <v>4</v>
      </c>
      <c r="K90" s="131">
        <v>4</v>
      </c>
      <c r="L90" s="132">
        <v>0.18832403365890127</v>
      </c>
      <c r="M90" s="132">
        <v>0.41457319846295593</v>
      </c>
      <c r="N90" s="132">
        <v>0.79576045629297831</v>
      </c>
      <c r="O90" s="133">
        <v>2.9303812455600208E-3</v>
      </c>
      <c r="P90" s="133">
        <v>2.0652210682994439E-2</v>
      </c>
      <c r="Q90" s="133">
        <v>7.4745956408487817E-3</v>
      </c>
      <c r="R90" s="133">
        <v>9.0481947231327211E-3</v>
      </c>
      <c r="S90" s="133">
        <v>8.4170253467240521E-3</v>
      </c>
      <c r="T90" s="133">
        <v>2.4111270524469933E-2</v>
      </c>
      <c r="U90" s="133">
        <v>3.5070938944683399E-3</v>
      </c>
      <c r="V90" s="133">
        <v>9.7495056031641422E-3</v>
      </c>
      <c r="W90" s="133">
        <v>2.5998681608437619E-2</v>
      </c>
      <c r="X90" s="134">
        <v>4.7791694133157397E-2</v>
      </c>
      <c r="Y90" s="133">
        <v>8.6662272028125795E-3</v>
      </c>
      <c r="Z90" s="133">
        <v>3.8233355306525958E-3</v>
      </c>
      <c r="AA90" s="133">
        <v>7.4866935719716922E-3</v>
      </c>
      <c r="AB90" s="133">
        <v>3.0414692636134967E-3</v>
      </c>
      <c r="AC90" s="133">
        <v>4.5622038954202448E-3</v>
      </c>
      <c r="AD90" s="135">
        <v>1.0634507914732525E-3</v>
      </c>
    </row>
    <row r="91" spans="1:30" x14ac:dyDescent="0.25">
      <c r="A91" s="198"/>
      <c r="B91" s="198"/>
      <c r="C91" s="198"/>
      <c r="D91" s="159">
        <v>28500</v>
      </c>
      <c r="E91" s="151">
        <v>113568</v>
      </c>
      <c r="F91" s="128" t="s">
        <v>59</v>
      </c>
      <c r="G91" s="128">
        <v>4</v>
      </c>
      <c r="H91" s="129">
        <v>2</v>
      </c>
      <c r="I91" s="131">
        <v>2</v>
      </c>
      <c r="J91" s="131">
        <v>2</v>
      </c>
      <c r="K91" s="131">
        <v>2</v>
      </c>
      <c r="L91" s="132">
        <v>0.2081243039296527</v>
      </c>
      <c r="M91" s="132">
        <v>0.45698593176125085</v>
      </c>
      <c r="N91" s="132">
        <v>0.89218512131093131</v>
      </c>
      <c r="O91" s="133">
        <v>2.9303812455600208E-3</v>
      </c>
      <c r="P91" s="133">
        <v>3.4420351138324062E-2</v>
      </c>
      <c r="Q91" s="133">
        <v>7.4745956408487817E-3</v>
      </c>
      <c r="R91" s="133">
        <v>1.5080324538554535E-2</v>
      </c>
      <c r="S91" s="133">
        <v>8.4170253467240521E-3</v>
      </c>
      <c r="T91" s="133">
        <v>2.4111270524469933E-2</v>
      </c>
      <c r="U91" s="133">
        <v>3.5070938944683399E-3</v>
      </c>
      <c r="V91" s="133">
        <v>9.7495056031641422E-3</v>
      </c>
      <c r="W91" s="133">
        <v>2.5998681608437619E-2</v>
      </c>
      <c r="X91" s="134">
        <v>4.7791694133157397E-2</v>
      </c>
      <c r="Y91" s="133">
        <v>8.6662272028125795E-3</v>
      </c>
      <c r="Z91" s="133">
        <v>3.8233355306525958E-3</v>
      </c>
      <c r="AA91" s="133">
        <v>7.4866935719716922E-3</v>
      </c>
      <c r="AB91" s="133">
        <v>3.0414692636134967E-3</v>
      </c>
      <c r="AC91" s="133">
        <v>4.5622038954202448E-3</v>
      </c>
      <c r="AD91" s="135">
        <v>1.0634507914732525E-3</v>
      </c>
    </row>
    <row r="92" spans="1:30" ht="12.6" thickBot="1" x14ac:dyDescent="0.3">
      <c r="A92" s="199"/>
      <c r="B92" s="199"/>
      <c r="C92" s="199"/>
      <c r="D92" s="156"/>
      <c r="E92" s="157">
        <v>113507</v>
      </c>
      <c r="F92" s="139" t="s">
        <v>60</v>
      </c>
      <c r="G92" s="139">
        <v>5</v>
      </c>
      <c r="H92" s="140" t="s">
        <v>42</v>
      </c>
      <c r="I92" s="142">
        <v>5</v>
      </c>
      <c r="J92" s="142">
        <v>5</v>
      </c>
      <c r="K92" s="142">
        <v>5</v>
      </c>
      <c r="L92" s="143">
        <v>0.17154354550253811</v>
      </c>
      <c r="M92" s="143">
        <v>0.37842363026543452</v>
      </c>
      <c r="N92" s="143">
        <v>0.67830227715375113</v>
      </c>
      <c r="O92" s="144">
        <v>2.9303812455600208E-3</v>
      </c>
      <c r="P92" s="144">
        <v>2.0652210682994439E-2</v>
      </c>
      <c r="Q92" s="144">
        <v>9.3432445510609769E-3</v>
      </c>
      <c r="R92" s="144">
        <v>3.016064907710907E-3</v>
      </c>
      <c r="S92" s="144">
        <v>8.4170253467240521E-3</v>
      </c>
      <c r="T92" s="144">
        <v>2.4111270524469933E-2</v>
      </c>
      <c r="U92" s="144">
        <v>3.5070938944683399E-3</v>
      </c>
      <c r="V92" s="144">
        <v>1.624917600527357E-2</v>
      </c>
      <c r="W92" s="144">
        <v>2.5998681608437619E-2</v>
      </c>
      <c r="X92" s="145">
        <v>2.8675016479894438E-2</v>
      </c>
      <c r="Y92" s="144">
        <v>8.6662272028125795E-3</v>
      </c>
      <c r="Z92" s="144">
        <v>3.8233355306525958E-3</v>
      </c>
      <c r="AA92" s="144">
        <v>7.4866935719716922E-3</v>
      </c>
      <c r="AB92" s="144">
        <v>3.0414692636134967E-3</v>
      </c>
      <c r="AC92" s="144">
        <v>4.5622038954202448E-3</v>
      </c>
      <c r="AD92" s="146">
        <v>1.0634507914732525E-3</v>
      </c>
    </row>
    <row r="93" spans="1:30" x14ac:dyDescent="0.25">
      <c r="A93" s="197">
        <v>20</v>
      </c>
      <c r="B93" s="209" t="s">
        <v>74</v>
      </c>
      <c r="C93" s="197">
        <v>10</v>
      </c>
      <c r="D93" s="218" t="s">
        <v>75</v>
      </c>
      <c r="E93" s="161">
        <v>114303</v>
      </c>
      <c r="F93" s="118" t="s">
        <v>76</v>
      </c>
      <c r="G93" s="118">
        <v>1</v>
      </c>
      <c r="H93" s="119">
        <v>1</v>
      </c>
      <c r="I93" s="147">
        <v>1</v>
      </c>
      <c r="J93" s="147">
        <v>1</v>
      </c>
      <c r="K93" s="147">
        <v>1</v>
      </c>
      <c r="L93" s="122">
        <v>0.22966367971869053</v>
      </c>
      <c r="M93" s="122">
        <v>0.49556076340265681</v>
      </c>
      <c r="N93" s="122">
        <v>0.90057250981543635</v>
      </c>
      <c r="O93" s="123">
        <v>6.5119583234667135E-3</v>
      </c>
      <c r="P93" s="123">
        <v>3.1427277126295887E-2</v>
      </c>
      <c r="Q93" s="123">
        <v>9.3432445510609769E-3</v>
      </c>
      <c r="R93" s="123">
        <v>1.2457659401414616E-2</v>
      </c>
      <c r="S93" s="123">
        <v>8.4170253467240521E-3</v>
      </c>
      <c r="T93" s="123">
        <v>2.6303204208512655E-2</v>
      </c>
      <c r="U93" s="123">
        <v>4.8559761615715484E-3</v>
      </c>
      <c r="V93" s="123">
        <v>1.4129718265455279E-2</v>
      </c>
      <c r="W93" s="123">
        <v>3.545274764786948E-2</v>
      </c>
      <c r="X93" s="158">
        <v>4.506074018269126E-2</v>
      </c>
      <c r="Y93" s="123">
        <v>1.0832784003515724E-2</v>
      </c>
      <c r="Z93" s="123">
        <v>9.1760052735662314E-3</v>
      </c>
      <c r="AA93" s="123">
        <v>6.2389113099764098E-3</v>
      </c>
      <c r="AB93" s="123">
        <v>3.1681971495973924E-3</v>
      </c>
      <c r="AC93" s="123">
        <v>4.9589172776307007E-3</v>
      </c>
      <c r="AD93" s="125">
        <v>1.3293134893415655E-3</v>
      </c>
    </row>
    <row r="94" spans="1:30" x14ac:dyDescent="0.25">
      <c r="A94" s="198"/>
      <c r="B94" s="210"/>
      <c r="C94" s="198"/>
      <c r="D94" s="219"/>
      <c r="E94" s="155">
        <v>110660</v>
      </c>
      <c r="F94" s="128" t="s">
        <v>36</v>
      </c>
      <c r="G94" s="128">
        <v>2</v>
      </c>
      <c r="H94" s="129">
        <v>2</v>
      </c>
      <c r="I94" s="137">
        <v>2</v>
      </c>
      <c r="J94" s="137">
        <v>2</v>
      </c>
      <c r="K94" s="137">
        <v>2</v>
      </c>
      <c r="L94" s="132">
        <v>0.21047488386088603</v>
      </c>
      <c r="M94" s="132">
        <v>0.45444146654207679</v>
      </c>
      <c r="N94" s="132">
        <v>0.85564954581174335</v>
      </c>
      <c r="O94" s="133">
        <v>6.5119583234667135E-3</v>
      </c>
      <c r="P94" s="133">
        <v>3.1427277126295887E-2</v>
      </c>
      <c r="Q94" s="133">
        <v>9.3432445510609769E-3</v>
      </c>
      <c r="R94" s="133">
        <v>7.4745956408487696E-3</v>
      </c>
      <c r="S94" s="133">
        <v>8.4170253467240521E-3</v>
      </c>
      <c r="T94" s="133">
        <v>2.6303204208512655E-2</v>
      </c>
      <c r="U94" s="133">
        <v>4.8559761615715484E-3</v>
      </c>
      <c r="V94" s="133">
        <v>8.4778309592731665E-3</v>
      </c>
      <c r="W94" s="133">
        <v>3.545274764786948E-2</v>
      </c>
      <c r="X94" s="134">
        <v>4.506074018269126E-2</v>
      </c>
      <c r="Y94" s="133">
        <v>8.1245880026367921E-3</v>
      </c>
      <c r="Z94" s="133">
        <v>4.5880026367831157E-3</v>
      </c>
      <c r="AA94" s="133">
        <v>6.2389113099764098E-3</v>
      </c>
      <c r="AB94" s="133">
        <v>3.1681971495973924E-3</v>
      </c>
      <c r="AC94" s="133">
        <v>3.9671338221045609E-3</v>
      </c>
      <c r="AD94" s="135">
        <v>1.0634507914732525E-3</v>
      </c>
    </row>
    <row r="95" spans="1:30" x14ac:dyDescent="0.25">
      <c r="A95" s="198"/>
      <c r="B95" s="210"/>
      <c r="C95" s="198"/>
      <c r="D95" s="126" t="s">
        <v>37</v>
      </c>
      <c r="E95" s="155">
        <v>112679</v>
      </c>
      <c r="F95" s="128" t="s">
        <v>77</v>
      </c>
      <c r="G95" s="128">
        <v>3</v>
      </c>
      <c r="H95" s="129">
        <v>4</v>
      </c>
      <c r="I95" s="130">
        <v>4</v>
      </c>
      <c r="J95" s="130">
        <v>4</v>
      </c>
      <c r="K95" s="130">
        <v>4</v>
      </c>
      <c r="L95" s="132">
        <v>0.19341933665218319</v>
      </c>
      <c r="M95" s="132">
        <v>0.42096578888207142</v>
      </c>
      <c r="N95" s="132">
        <v>0.73222466975939304</v>
      </c>
      <c r="O95" s="133">
        <v>3.9071749940800277E-3</v>
      </c>
      <c r="P95" s="133">
        <v>3.1427277126295887E-2</v>
      </c>
      <c r="Q95" s="133">
        <v>9.3432445510609769E-3</v>
      </c>
      <c r="R95" s="133">
        <v>1.2457659401414616E-2</v>
      </c>
      <c r="S95" s="133">
        <v>8.4170253467240521E-3</v>
      </c>
      <c r="T95" s="133">
        <v>2.6303204208512655E-2</v>
      </c>
      <c r="U95" s="133">
        <v>4.8559761615715484E-3</v>
      </c>
      <c r="V95" s="133">
        <v>1.4129718265455279E-2</v>
      </c>
      <c r="W95" s="133">
        <v>1.1817582549289827E-2</v>
      </c>
      <c r="X95" s="134">
        <v>4.506074018269126E-2</v>
      </c>
      <c r="Y95" s="133">
        <v>5.416392001757862E-3</v>
      </c>
      <c r="Z95" s="133">
        <v>4.5880026367831157E-3</v>
      </c>
      <c r="AA95" s="133">
        <v>6.2389113099764098E-3</v>
      </c>
      <c r="AB95" s="133">
        <v>3.1681971495973924E-3</v>
      </c>
      <c r="AC95" s="133">
        <v>4.9589172776307007E-3</v>
      </c>
      <c r="AD95" s="135">
        <v>1.3293134893415655E-3</v>
      </c>
    </row>
    <row r="96" spans="1:30" x14ac:dyDescent="0.25">
      <c r="A96" s="198"/>
      <c r="B96" s="210"/>
      <c r="C96" s="198"/>
      <c r="D96" s="159">
        <v>53803500</v>
      </c>
      <c r="E96" s="151">
        <v>114020</v>
      </c>
      <c r="F96" s="128" t="s">
        <v>40</v>
      </c>
      <c r="G96" s="128">
        <v>4</v>
      </c>
      <c r="H96" s="129">
        <v>3</v>
      </c>
      <c r="I96" s="130">
        <v>3</v>
      </c>
      <c r="J96" s="130">
        <v>3</v>
      </c>
      <c r="K96" s="130">
        <v>3</v>
      </c>
      <c r="L96" s="132">
        <v>0.19880508854111134</v>
      </c>
      <c r="M96" s="132">
        <v>0.43086645926479322</v>
      </c>
      <c r="N96" s="132">
        <v>0.74563226370452718</v>
      </c>
      <c r="O96" s="133">
        <v>3.9071749940800277E-3</v>
      </c>
      <c r="P96" s="133">
        <v>3.1427277126295887E-2</v>
      </c>
      <c r="Q96" s="133">
        <v>7.4745956408487817E-3</v>
      </c>
      <c r="R96" s="133">
        <v>1.2457659401414616E-2</v>
      </c>
      <c r="S96" s="133">
        <v>8.4170253467240521E-3</v>
      </c>
      <c r="T96" s="133">
        <v>2.6303204208512655E-2</v>
      </c>
      <c r="U96" s="133">
        <v>3.2373174410476988E-3</v>
      </c>
      <c r="V96" s="133">
        <v>1.4129718265455279E-2</v>
      </c>
      <c r="W96" s="133">
        <v>1.1817582549289827E-2</v>
      </c>
      <c r="X96" s="134">
        <v>4.506074018269126E-2</v>
      </c>
      <c r="Y96" s="133">
        <v>8.1245880026367921E-3</v>
      </c>
      <c r="Z96" s="133">
        <v>2.2940013183915578E-3</v>
      </c>
      <c r="AA96" s="133">
        <v>1.5597278274941026E-2</v>
      </c>
      <c r="AB96" s="133">
        <v>2.5345577196779134E-3</v>
      </c>
      <c r="AC96" s="133">
        <v>4.9589172776307007E-3</v>
      </c>
      <c r="AD96" s="135">
        <v>1.0634507914732525E-3</v>
      </c>
    </row>
    <row r="97" spans="1:30" ht="12.6" thickBot="1" x14ac:dyDescent="0.3">
      <c r="A97" s="199"/>
      <c r="B97" s="211"/>
      <c r="C97" s="199"/>
      <c r="D97" s="156"/>
      <c r="E97" s="157">
        <v>113575</v>
      </c>
      <c r="F97" s="139" t="s">
        <v>78</v>
      </c>
      <c r="G97" s="139" t="s">
        <v>42</v>
      </c>
      <c r="H97" s="140" t="s">
        <v>42</v>
      </c>
      <c r="I97" s="141">
        <v>5</v>
      </c>
      <c r="J97" s="141">
        <v>5</v>
      </c>
      <c r="K97" s="141">
        <v>5</v>
      </c>
      <c r="L97" s="143">
        <v>0.1676370112271274</v>
      </c>
      <c r="M97" s="143">
        <v>0.36220688858637184</v>
      </c>
      <c r="N97" s="143">
        <v>0.66272803660755264</v>
      </c>
      <c r="O97" s="144">
        <v>2.6047833293866849E-3</v>
      </c>
      <c r="P97" s="144">
        <v>1.8856366275777532E-2</v>
      </c>
      <c r="Q97" s="144">
        <v>7.4745956408487817E-3</v>
      </c>
      <c r="R97" s="144">
        <v>1.2457659401414616E-2</v>
      </c>
      <c r="S97" s="144">
        <v>8.4170253467240521E-3</v>
      </c>
      <c r="T97" s="144">
        <v>1.0521281683405062E-2</v>
      </c>
      <c r="U97" s="144">
        <v>3.2373174410476988E-3</v>
      </c>
      <c r="V97" s="144">
        <v>1.4129718265455279E-2</v>
      </c>
      <c r="W97" s="144">
        <v>3.545274764786948E-2</v>
      </c>
      <c r="X97" s="145">
        <v>3.0040493455127507E-2</v>
      </c>
      <c r="Y97" s="144">
        <v>1.0832784003515724E-2</v>
      </c>
      <c r="Z97" s="144">
        <v>2.2940013183915578E-3</v>
      </c>
      <c r="AA97" s="144">
        <v>3.1194556549882049E-3</v>
      </c>
      <c r="AB97" s="144">
        <v>3.1681971495973924E-3</v>
      </c>
      <c r="AC97" s="144">
        <v>3.9671338221045609E-3</v>
      </c>
      <c r="AD97" s="146">
        <v>1.0634507914732525E-3</v>
      </c>
    </row>
    <row r="98" spans="1:30" x14ac:dyDescent="0.25">
      <c r="A98" s="197">
        <v>21</v>
      </c>
      <c r="B98" s="197" t="s">
        <v>74</v>
      </c>
      <c r="C98" s="197">
        <v>20</v>
      </c>
      <c r="D98" s="116" t="s">
        <v>79</v>
      </c>
      <c r="E98" s="161">
        <v>114248</v>
      </c>
      <c r="F98" s="118" t="s">
        <v>80</v>
      </c>
      <c r="G98" s="118">
        <v>1</v>
      </c>
      <c r="H98" s="119">
        <v>1</v>
      </c>
      <c r="I98" s="147">
        <v>1</v>
      </c>
      <c r="J98" s="147">
        <v>1</v>
      </c>
      <c r="K98" s="147">
        <v>1</v>
      </c>
      <c r="L98" s="122">
        <v>0.22894092119322154</v>
      </c>
      <c r="M98" s="122">
        <v>0.49559122108925108</v>
      </c>
      <c r="N98" s="122">
        <v>0.96563292333516659</v>
      </c>
      <c r="O98" s="123">
        <v>6.5119583234667135E-3</v>
      </c>
      <c r="P98" s="123">
        <v>3.1427277126295887E-2</v>
      </c>
      <c r="Q98" s="123">
        <v>9.3432445510609769E-3</v>
      </c>
      <c r="R98" s="123">
        <v>1.2457659401414616E-2</v>
      </c>
      <c r="S98" s="123">
        <v>8.4170253467240521E-3</v>
      </c>
      <c r="T98" s="123">
        <v>2.6303204208512655E-2</v>
      </c>
      <c r="U98" s="123">
        <v>4.8559761615715484E-3</v>
      </c>
      <c r="V98" s="123">
        <v>1.4129718265455279E-2</v>
      </c>
      <c r="W98" s="123">
        <v>3.545274764786948E-2</v>
      </c>
      <c r="X98" s="158">
        <v>4.506074018269126E-2</v>
      </c>
      <c r="Y98" s="123">
        <v>1.0832784003515724E-2</v>
      </c>
      <c r="Z98" s="123">
        <v>9.1760052735662314E-3</v>
      </c>
      <c r="AA98" s="123">
        <v>6.2389113099764098E-3</v>
      </c>
      <c r="AB98" s="123">
        <v>3.1681971495973924E-3</v>
      </c>
      <c r="AC98" s="123">
        <v>4.9589172776307007E-3</v>
      </c>
      <c r="AD98" s="125">
        <v>1.3293134893415655E-3</v>
      </c>
    </row>
    <row r="99" spans="1:30" x14ac:dyDescent="0.25">
      <c r="A99" s="198"/>
      <c r="B99" s="198"/>
      <c r="C99" s="198"/>
      <c r="D99" s="126" t="s">
        <v>37</v>
      </c>
      <c r="E99" s="155">
        <v>110660</v>
      </c>
      <c r="F99" s="128" t="s">
        <v>36</v>
      </c>
      <c r="G99" s="128" t="s">
        <v>42</v>
      </c>
      <c r="H99" s="129" t="s">
        <v>42</v>
      </c>
      <c r="I99" s="137">
        <v>4</v>
      </c>
      <c r="J99" s="137">
        <v>4</v>
      </c>
      <c r="K99" s="130">
        <v>3</v>
      </c>
      <c r="L99" s="132">
        <v>0.19180728343358575</v>
      </c>
      <c r="M99" s="132">
        <v>0.41575000944429746</v>
      </c>
      <c r="N99" s="132">
        <v>0.80872431166496206</v>
      </c>
      <c r="O99" s="133">
        <v>6.5119583234667135E-3</v>
      </c>
      <c r="P99" s="133">
        <v>3.1427277126295887E-2</v>
      </c>
      <c r="Q99" s="133">
        <v>9.3432445510609769E-3</v>
      </c>
      <c r="R99" s="133">
        <v>7.4745956408487696E-3</v>
      </c>
      <c r="S99" s="133">
        <v>8.4170253467240521E-3</v>
      </c>
      <c r="T99" s="133">
        <v>2.6303204208512655E-2</v>
      </c>
      <c r="U99" s="133">
        <v>4.8559761615715484E-3</v>
      </c>
      <c r="V99" s="133">
        <v>8.4778309592731665E-3</v>
      </c>
      <c r="W99" s="133">
        <v>3.545274764786948E-2</v>
      </c>
      <c r="X99" s="134">
        <v>4.506074018269126E-2</v>
      </c>
      <c r="Y99" s="133">
        <v>8.1245880026367921E-3</v>
      </c>
      <c r="Z99" s="133">
        <v>4.5880026367831157E-3</v>
      </c>
      <c r="AA99" s="133">
        <v>6.2389113099764098E-3</v>
      </c>
      <c r="AB99" s="133">
        <v>3.1681971495973924E-3</v>
      </c>
      <c r="AC99" s="133">
        <v>3.9671338221045609E-3</v>
      </c>
      <c r="AD99" s="135">
        <v>1.0634507914732525E-3</v>
      </c>
    </row>
    <row r="100" spans="1:30" x14ac:dyDescent="0.25">
      <c r="A100" s="198"/>
      <c r="B100" s="198"/>
      <c r="C100" s="198"/>
      <c r="D100" s="159">
        <v>161560000</v>
      </c>
      <c r="E100" s="155">
        <v>112679</v>
      </c>
      <c r="F100" s="128" t="s">
        <v>77</v>
      </c>
      <c r="G100" s="128" t="s">
        <v>42</v>
      </c>
      <c r="H100" s="129" t="s">
        <v>42</v>
      </c>
      <c r="I100" s="137">
        <v>5</v>
      </c>
      <c r="J100" s="137">
        <v>5</v>
      </c>
      <c r="K100" s="137">
        <v>5</v>
      </c>
      <c r="L100" s="132">
        <v>0.17958716706461791</v>
      </c>
      <c r="M100" s="132">
        <v>0.39283011157604159</v>
      </c>
      <c r="N100" s="132">
        <v>0.70407514227039025</v>
      </c>
      <c r="O100" s="133">
        <v>3.9071749940800277E-3</v>
      </c>
      <c r="P100" s="133">
        <v>3.1427277126295887E-2</v>
      </c>
      <c r="Q100" s="133">
        <v>9.3432445510609769E-3</v>
      </c>
      <c r="R100" s="133">
        <v>1.2457659401414616E-2</v>
      </c>
      <c r="S100" s="133">
        <v>8.4170253467240521E-3</v>
      </c>
      <c r="T100" s="133">
        <v>2.6303204208512655E-2</v>
      </c>
      <c r="U100" s="133">
        <v>4.8559761615715484E-3</v>
      </c>
      <c r="V100" s="133">
        <v>1.4129718265455279E-2</v>
      </c>
      <c r="W100" s="133">
        <v>1.1817582549289827E-2</v>
      </c>
      <c r="X100" s="134">
        <v>4.506074018269126E-2</v>
      </c>
      <c r="Y100" s="133">
        <v>5.416392001757862E-3</v>
      </c>
      <c r="Z100" s="133">
        <v>4.5880026367831157E-3</v>
      </c>
      <c r="AA100" s="133">
        <v>6.2389113099764098E-3</v>
      </c>
      <c r="AB100" s="133">
        <v>3.1681971495973924E-3</v>
      </c>
      <c r="AC100" s="133">
        <v>4.9589172776307007E-3</v>
      </c>
      <c r="AD100" s="135">
        <v>1.3293134893415655E-3</v>
      </c>
    </row>
    <row r="101" spans="1:30" x14ac:dyDescent="0.25">
      <c r="A101" s="198"/>
      <c r="B101" s="198"/>
      <c r="C101" s="198"/>
      <c r="D101" s="220"/>
      <c r="E101" s="151">
        <v>114020</v>
      </c>
      <c r="F101" s="128" t="s">
        <v>40</v>
      </c>
      <c r="G101" s="128">
        <v>2</v>
      </c>
      <c r="H101" s="129">
        <v>2</v>
      </c>
      <c r="I101" s="130">
        <v>3</v>
      </c>
      <c r="J101" s="130">
        <v>3</v>
      </c>
      <c r="K101" s="130">
        <v>4</v>
      </c>
      <c r="L101" s="132">
        <v>0.19513045487540598</v>
      </c>
      <c r="M101" s="132">
        <v>0.42648440126368864</v>
      </c>
      <c r="N101" s="132">
        <v>0.74283309483157534</v>
      </c>
      <c r="O101" s="133">
        <v>3.9071749940800277E-3</v>
      </c>
      <c r="P101" s="133">
        <v>3.1427277126295887E-2</v>
      </c>
      <c r="Q101" s="133">
        <v>7.4745956408487817E-3</v>
      </c>
      <c r="R101" s="133">
        <v>1.2457659401414616E-2</v>
      </c>
      <c r="S101" s="133">
        <v>8.4170253467240521E-3</v>
      </c>
      <c r="T101" s="133">
        <v>2.6303204208512655E-2</v>
      </c>
      <c r="U101" s="133">
        <v>3.2373174410476988E-3</v>
      </c>
      <c r="V101" s="133">
        <v>1.4129718265455279E-2</v>
      </c>
      <c r="W101" s="133">
        <v>1.1817582549289827E-2</v>
      </c>
      <c r="X101" s="134">
        <v>4.506074018269126E-2</v>
      </c>
      <c r="Y101" s="133">
        <v>8.1245880026367921E-3</v>
      </c>
      <c r="Z101" s="133">
        <v>2.2940013183915578E-3</v>
      </c>
      <c r="AA101" s="133">
        <v>1.5597278274941026E-2</v>
      </c>
      <c r="AB101" s="133">
        <v>2.5345577196779134E-3</v>
      </c>
      <c r="AC101" s="133">
        <v>4.9589172776307007E-3</v>
      </c>
      <c r="AD101" s="135">
        <v>1.0634507914732525E-3</v>
      </c>
    </row>
    <row r="102" spans="1:30" ht="12.6" thickBot="1" x14ac:dyDescent="0.3">
      <c r="A102" s="199"/>
      <c r="B102" s="199"/>
      <c r="C102" s="199"/>
      <c r="D102" s="221"/>
      <c r="E102" s="157">
        <v>113575</v>
      </c>
      <c r="F102" s="139" t="s">
        <v>78</v>
      </c>
      <c r="G102" s="139">
        <v>3</v>
      </c>
      <c r="H102" s="140">
        <v>3</v>
      </c>
      <c r="I102" s="162">
        <v>2</v>
      </c>
      <c r="J102" s="162">
        <v>2</v>
      </c>
      <c r="K102" s="141">
        <v>2</v>
      </c>
      <c r="L102" s="143">
        <v>0.20453417343316729</v>
      </c>
      <c r="M102" s="143">
        <v>0.44351297089888936</v>
      </c>
      <c r="N102" s="143">
        <v>0.8237253093238649</v>
      </c>
      <c r="O102" s="144">
        <v>2.6047833293866849E-3</v>
      </c>
      <c r="P102" s="144">
        <v>1.8856366275777532E-2</v>
      </c>
      <c r="Q102" s="144">
        <v>7.4745956408487817E-3</v>
      </c>
      <c r="R102" s="144">
        <v>1.2457659401414616E-2</v>
      </c>
      <c r="S102" s="144">
        <v>8.4170253467240521E-3</v>
      </c>
      <c r="T102" s="144">
        <v>1.0521281683405062E-2</v>
      </c>
      <c r="U102" s="144">
        <v>3.2373174410476988E-3</v>
      </c>
      <c r="V102" s="144">
        <v>1.4129718265455279E-2</v>
      </c>
      <c r="W102" s="144">
        <v>3.545274764786948E-2</v>
      </c>
      <c r="X102" s="145">
        <v>3.0040493455127507E-2</v>
      </c>
      <c r="Y102" s="144">
        <v>1.0832784003515724E-2</v>
      </c>
      <c r="Z102" s="144">
        <v>2.2940013183915578E-3</v>
      </c>
      <c r="AA102" s="144">
        <v>3.1194556549882049E-3</v>
      </c>
      <c r="AB102" s="144">
        <v>3.1681971495973924E-3</v>
      </c>
      <c r="AC102" s="144">
        <v>3.9671338221045609E-3</v>
      </c>
      <c r="AD102" s="146">
        <v>1.0634507914732525E-3</v>
      </c>
    </row>
    <row r="103" spans="1:30" x14ac:dyDescent="0.25">
      <c r="A103" s="197">
        <v>22</v>
      </c>
      <c r="B103" s="197" t="s">
        <v>81</v>
      </c>
      <c r="C103" s="197">
        <v>10</v>
      </c>
      <c r="D103" s="116" t="s">
        <v>82</v>
      </c>
      <c r="E103" s="154">
        <v>114202</v>
      </c>
      <c r="F103" s="118" t="s">
        <v>57</v>
      </c>
      <c r="G103" s="118">
        <v>1</v>
      </c>
      <c r="H103" s="119">
        <v>1</v>
      </c>
      <c r="I103" s="120">
        <v>2</v>
      </c>
      <c r="J103" s="120">
        <v>2</v>
      </c>
      <c r="K103" s="120">
        <v>2</v>
      </c>
      <c r="L103" s="122">
        <v>0.26328132212226907</v>
      </c>
      <c r="M103" s="122">
        <v>0.50948925236510101</v>
      </c>
      <c r="N103" s="122">
        <v>0.70112781897801424</v>
      </c>
      <c r="O103" s="123">
        <v>5.8607624911200416E-3</v>
      </c>
      <c r="P103" s="123">
        <v>3.6141368695240268E-2</v>
      </c>
      <c r="Q103" s="123">
        <v>1.0744731233720124E-2</v>
      </c>
      <c r="R103" s="123">
        <v>1.4326308311626809E-2</v>
      </c>
      <c r="S103" s="123">
        <v>1.2024321923891503E-2</v>
      </c>
      <c r="T103" s="123">
        <v>3.5610491851524831E-2</v>
      </c>
      <c r="U103" s="123">
        <v>6.3127690100430118E-3</v>
      </c>
      <c r="V103" s="123">
        <v>1.624917600527357E-2</v>
      </c>
      <c r="W103" s="123">
        <v>2.1665568007031347E-2</v>
      </c>
      <c r="X103" s="158">
        <v>6.5713579433091418E-2</v>
      </c>
      <c r="Y103" s="123">
        <v>1.4443712004687631E-2</v>
      </c>
      <c r="Z103" s="123">
        <v>5.735003295978894E-3</v>
      </c>
      <c r="AA103" s="123">
        <v>7.4866935719716922E-3</v>
      </c>
      <c r="AB103" s="123">
        <v>3.8018365795168705E-3</v>
      </c>
      <c r="AC103" s="123">
        <v>5.7027548692753062E-3</v>
      </c>
      <c r="AD103" s="125">
        <v>1.462244838275722E-3</v>
      </c>
    </row>
    <row r="104" spans="1:30" x14ac:dyDescent="0.25">
      <c r="A104" s="198"/>
      <c r="B104" s="198"/>
      <c r="C104" s="198"/>
      <c r="D104" s="126" t="s">
        <v>37</v>
      </c>
      <c r="E104" s="151">
        <v>110070</v>
      </c>
      <c r="F104" s="128" t="s">
        <v>83</v>
      </c>
      <c r="G104" s="128">
        <v>2</v>
      </c>
      <c r="H104" s="129">
        <v>2</v>
      </c>
      <c r="I104" s="130">
        <v>1</v>
      </c>
      <c r="J104" s="130">
        <v>1</v>
      </c>
      <c r="K104" s="130">
        <v>1</v>
      </c>
      <c r="L104" s="132">
        <v>0.29080791614814555</v>
      </c>
      <c r="M104" s="132">
        <v>0.55546494971231919</v>
      </c>
      <c r="N104" s="132">
        <v>0.88413487671537627</v>
      </c>
      <c r="O104" s="133">
        <v>5.8607624911200416E-3</v>
      </c>
      <c r="P104" s="133">
        <v>3.6141368695240268E-2</v>
      </c>
      <c r="Q104" s="133">
        <v>1.0744731233720124E-2</v>
      </c>
      <c r="R104" s="133">
        <v>1.4326308311626809E-2</v>
      </c>
      <c r="S104" s="133">
        <v>1.2024321923891503E-2</v>
      </c>
      <c r="T104" s="133">
        <v>3.5610491851524831E-2</v>
      </c>
      <c r="U104" s="133">
        <v>4.2085126733620087E-3</v>
      </c>
      <c r="V104" s="133">
        <v>1.624917600527357E-2</v>
      </c>
      <c r="W104" s="133">
        <v>6.4996704021094046E-2</v>
      </c>
      <c r="X104" s="134">
        <v>6.5713579433091418E-2</v>
      </c>
      <c r="Y104" s="133">
        <v>3.6109280011719079E-3</v>
      </c>
      <c r="Z104" s="133">
        <v>2.867501647989447E-3</v>
      </c>
      <c r="AA104" s="133">
        <v>7.4866935719716922E-3</v>
      </c>
      <c r="AB104" s="133">
        <v>3.8018365795168705E-3</v>
      </c>
      <c r="AC104" s="133">
        <v>5.7027548692753062E-3</v>
      </c>
      <c r="AD104" s="135">
        <v>1.462244838275722E-3</v>
      </c>
    </row>
    <row r="105" spans="1:30" x14ac:dyDescent="0.25">
      <c r="A105" s="198"/>
      <c r="B105" s="198"/>
      <c r="C105" s="198"/>
      <c r="D105" s="225">
        <v>85000000</v>
      </c>
      <c r="E105" s="155">
        <v>113767</v>
      </c>
      <c r="F105" s="128" t="s">
        <v>32</v>
      </c>
      <c r="G105" s="128" t="s">
        <v>84</v>
      </c>
      <c r="H105" s="129" t="s">
        <v>42</v>
      </c>
      <c r="I105" s="137">
        <v>3</v>
      </c>
      <c r="J105" s="137">
        <v>3</v>
      </c>
      <c r="K105" s="137">
        <v>3</v>
      </c>
      <c r="L105" s="132">
        <v>0.23881939973011129</v>
      </c>
      <c r="M105" s="132">
        <v>0.46076390191387095</v>
      </c>
      <c r="N105" s="132">
        <v>0.60626232830701177</v>
      </c>
      <c r="O105" s="133">
        <v>5.8607624911200416E-3</v>
      </c>
      <c r="P105" s="133">
        <v>3.6141368695240268E-2</v>
      </c>
      <c r="Q105" s="133">
        <v>1.0744731233720124E-2</v>
      </c>
      <c r="R105" s="133">
        <v>1.4326308311626809E-2</v>
      </c>
      <c r="S105" s="133">
        <v>1.2024321923891503E-2</v>
      </c>
      <c r="T105" s="133">
        <v>2.670786888864362E-2</v>
      </c>
      <c r="U105" s="133">
        <v>6.3127690100430118E-3</v>
      </c>
      <c r="V105" s="133">
        <v>1.624917600527357E-2</v>
      </c>
      <c r="W105" s="133">
        <v>2.1665568007031347E-2</v>
      </c>
      <c r="X105" s="134">
        <v>3.9428147659854855E-2</v>
      </c>
      <c r="Y105" s="133">
        <v>1.4443712004687631E-2</v>
      </c>
      <c r="Z105" s="133">
        <v>1.1470006591957788E-2</v>
      </c>
      <c r="AA105" s="133">
        <v>1.247782261995282E-2</v>
      </c>
      <c r="AB105" s="133">
        <v>3.8018365795168705E-3</v>
      </c>
      <c r="AC105" s="133">
        <v>5.7027548692753062E-3</v>
      </c>
      <c r="AD105" s="135">
        <v>1.462244838275722E-3</v>
      </c>
    </row>
    <row r="106" spans="1:30" ht="12.6" thickBot="1" x14ac:dyDescent="0.3">
      <c r="A106" s="199"/>
      <c r="B106" s="199"/>
      <c r="C106" s="199"/>
      <c r="D106" s="226"/>
      <c r="E106" s="157">
        <v>113554</v>
      </c>
      <c r="F106" s="139" t="s">
        <v>85</v>
      </c>
      <c r="G106" s="139" t="s">
        <v>84</v>
      </c>
      <c r="H106" s="140" t="s">
        <v>42</v>
      </c>
      <c r="I106" s="141">
        <v>4</v>
      </c>
      <c r="J106" s="141">
        <v>4</v>
      </c>
      <c r="K106" s="141">
        <v>4</v>
      </c>
      <c r="L106" s="143">
        <v>0.20709136199947251</v>
      </c>
      <c r="M106" s="143">
        <v>0.40148013731941051</v>
      </c>
      <c r="N106" s="143">
        <v>0.570220507369535</v>
      </c>
      <c r="O106" s="144">
        <v>5.8607624911200416E-3</v>
      </c>
      <c r="P106" s="144">
        <v>3.6141368695240268E-2</v>
      </c>
      <c r="Q106" s="144">
        <v>1.0744731233720124E-2</v>
      </c>
      <c r="R106" s="144">
        <v>1.4326308311626809E-2</v>
      </c>
      <c r="S106" s="144">
        <v>6.0121609619457513E-3</v>
      </c>
      <c r="T106" s="144">
        <v>1.7805245925762415E-2</v>
      </c>
      <c r="U106" s="144">
        <v>4.2085126733620087E-3</v>
      </c>
      <c r="V106" s="144">
        <v>1.624917600527357E-2</v>
      </c>
      <c r="W106" s="144">
        <v>2.1665568007031347E-2</v>
      </c>
      <c r="X106" s="145">
        <v>3.9428147659854855E-2</v>
      </c>
      <c r="Y106" s="144">
        <v>1.0832784003515724E-2</v>
      </c>
      <c r="Z106" s="144">
        <v>2.867501647989447E-3</v>
      </c>
      <c r="AA106" s="144">
        <v>9.9822580959622563E-3</v>
      </c>
      <c r="AB106" s="144">
        <v>3.8018365795168705E-3</v>
      </c>
      <c r="AC106" s="144">
        <v>5.7027548692753062E-3</v>
      </c>
      <c r="AD106" s="146">
        <v>1.462244838275722E-3</v>
      </c>
    </row>
    <row r="107" spans="1:30" x14ac:dyDescent="0.25">
      <c r="A107" s="197">
        <v>23</v>
      </c>
      <c r="B107" s="197" t="s">
        <v>86</v>
      </c>
      <c r="C107" s="197">
        <v>10</v>
      </c>
      <c r="D107" s="218" t="s">
        <v>87</v>
      </c>
      <c r="E107" s="161">
        <v>110013</v>
      </c>
      <c r="F107" s="118" t="s">
        <v>88</v>
      </c>
      <c r="G107" s="118" t="s">
        <v>42</v>
      </c>
      <c r="H107" s="119" t="s">
        <v>42</v>
      </c>
      <c r="I107" s="121">
        <v>3</v>
      </c>
      <c r="J107" s="121">
        <v>3</v>
      </c>
      <c r="K107" s="121">
        <v>3</v>
      </c>
      <c r="L107" s="122">
        <v>0.27422111460538212</v>
      </c>
      <c r="M107" s="122">
        <v>0.46558013961326378</v>
      </c>
      <c r="N107" s="122">
        <v>0.63571491548459247</v>
      </c>
      <c r="O107" s="123">
        <v>7.8143499881600555E-3</v>
      </c>
      <c r="P107" s="123">
        <v>3.9426947667534837E-2</v>
      </c>
      <c r="Q107" s="123">
        <v>1.5349616048171606E-2</v>
      </c>
      <c r="R107" s="123">
        <v>1.9101744415502411E-2</v>
      </c>
      <c r="S107" s="123">
        <v>1.402837557787342E-2</v>
      </c>
      <c r="T107" s="123">
        <v>2.670786888864362E-2</v>
      </c>
      <c r="U107" s="123">
        <v>7.0141877889366797E-3</v>
      </c>
      <c r="V107" s="123">
        <v>2.1665568007031427E-2</v>
      </c>
      <c r="W107" s="123">
        <v>1.8570486863169727E-2</v>
      </c>
      <c r="X107" s="158">
        <v>6.0080986910255013E-2</v>
      </c>
      <c r="Y107" s="123">
        <v>4.8145706682292105E-3</v>
      </c>
      <c r="Z107" s="123">
        <v>7.6466710613051917E-3</v>
      </c>
      <c r="AA107" s="123">
        <v>1.7015212663572025E-2</v>
      </c>
      <c r="AB107" s="123">
        <v>5.4311951135955295E-3</v>
      </c>
      <c r="AC107" s="123">
        <v>7.6036731590337411E-3</v>
      </c>
      <c r="AD107" s="125">
        <v>1.9496597843676293E-3</v>
      </c>
    </row>
    <row r="108" spans="1:30" x14ac:dyDescent="0.25">
      <c r="A108" s="198"/>
      <c r="B108" s="198"/>
      <c r="C108" s="198"/>
      <c r="D108" s="219"/>
      <c r="E108" s="155">
        <v>111045</v>
      </c>
      <c r="F108" s="128" t="s">
        <v>49</v>
      </c>
      <c r="G108" s="128">
        <v>1</v>
      </c>
      <c r="H108" s="129">
        <v>1</v>
      </c>
      <c r="I108" s="131">
        <v>1</v>
      </c>
      <c r="J108" s="131">
        <v>1</v>
      </c>
      <c r="K108" s="131">
        <v>1</v>
      </c>
      <c r="L108" s="132">
        <v>0.38012318917170662</v>
      </c>
      <c r="M108" s="132">
        <v>0.6404160727133843</v>
      </c>
      <c r="N108" s="132">
        <v>0.92961743091210691</v>
      </c>
      <c r="O108" s="133">
        <v>7.8143499881600555E-3</v>
      </c>
      <c r="P108" s="133">
        <v>6.5711579445891399E-2</v>
      </c>
      <c r="Q108" s="133">
        <v>1.5349616048171606E-2</v>
      </c>
      <c r="R108" s="133">
        <v>1.9101744415502411E-2</v>
      </c>
      <c r="S108" s="133">
        <v>1.402837557787342E-2</v>
      </c>
      <c r="T108" s="133">
        <v>4.4513114814406035E-2</v>
      </c>
      <c r="U108" s="133">
        <v>7.0141877889366797E-3</v>
      </c>
      <c r="V108" s="133">
        <v>2.7081960008789284E-2</v>
      </c>
      <c r="W108" s="133">
        <v>5.5711460589509182E-2</v>
      </c>
      <c r="X108" s="134">
        <v>7.5101233637818773E-2</v>
      </c>
      <c r="Y108" s="133">
        <v>1.9258282672916842E-2</v>
      </c>
      <c r="Z108" s="133">
        <v>7.6466710613051917E-3</v>
      </c>
      <c r="AA108" s="133">
        <v>6.8060850654288107E-3</v>
      </c>
      <c r="AB108" s="133">
        <v>5.4311951135955295E-3</v>
      </c>
      <c r="AC108" s="133">
        <v>7.6036731590337411E-3</v>
      </c>
      <c r="AD108" s="135">
        <v>1.9496597843676293E-3</v>
      </c>
    </row>
    <row r="109" spans="1:30" ht="12.6" thickBot="1" x14ac:dyDescent="0.3">
      <c r="A109" s="199"/>
      <c r="B109" s="199"/>
      <c r="C109" s="199"/>
      <c r="D109" s="152" t="s">
        <v>89</v>
      </c>
      <c r="E109" s="157">
        <v>112503</v>
      </c>
      <c r="F109" s="139" t="s">
        <v>52</v>
      </c>
      <c r="G109" s="139">
        <v>2</v>
      </c>
      <c r="H109" s="140">
        <v>2</v>
      </c>
      <c r="I109" s="142">
        <v>2</v>
      </c>
      <c r="J109" s="142">
        <v>2</v>
      </c>
      <c r="K109" s="142">
        <v>2</v>
      </c>
      <c r="L109" s="143">
        <v>0.3456556962229097</v>
      </c>
      <c r="M109" s="143">
        <v>0.58193844115175275</v>
      </c>
      <c r="N109" s="143">
        <v>0.8047918737912475</v>
      </c>
      <c r="O109" s="144">
        <v>7.8143499881600555E-3</v>
      </c>
      <c r="P109" s="144">
        <v>3.9426947667534837E-2</v>
      </c>
      <c r="Q109" s="144">
        <v>1.2279692838537283E-2</v>
      </c>
      <c r="R109" s="144">
        <v>1.9101744415502411E-2</v>
      </c>
      <c r="S109" s="144">
        <v>1.402837557787342E-2</v>
      </c>
      <c r="T109" s="144">
        <v>4.4513114814406035E-2</v>
      </c>
      <c r="U109" s="144">
        <v>7.0141877889366797E-3</v>
      </c>
      <c r="V109" s="144">
        <v>1.624917600527357E-2</v>
      </c>
      <c r="W109" s="144">
        <v>5.5711460589509182E-2</v>
      </c>
      <c r="X109" s="145">
        <v>7.5101233637818773E-2</v>
      </c>
      <c r="Y109" s="144">
        <v>1.9258282672916842E-2</v>
      </c>
      <c r="Z109" s="144">
        <v>7.6466710613051917E-3</v>
      </c>
      <c r="AA109" s="144">
        <v>1.3612170130857621E-2</v>
      </c>
      <c r="AB109" s="144">
        <v>4.3449560908764232E-3</v>
      </c>
      <c r="AC109" s="144">
        <v>7.6036731590337411E-3</v>
      </c>
      <c r="AD109" s="146">
        <v>1.9496597843676293E-3</v>
      </c>
    </row>
    <row r="110" spans="1:30" x14ac:dyDescent="0.25">
      <c r="A110" s="197">
        <v>24</v>
      </c>
      <c r="B110" s="197" t="s">
        <v>90</v>
      </c>
      <c r="C110" s="197">
        <v>10</v>
      </c>
      <c r="D110" s="218" t="s">
        <v>91</v>
      </c>
      <c r="E110" s="154">
        <v>113965</v>
      </c>
      <c r="F110" s="118" t="s">
        <v>92</v>
      </c>
      <c r="G110" s="118">
        <v>1</v>
      </c>
      <c r="H110" s="119">
        <v>1</v>
      </c>
      <c r="I110" s="121">
        <v>1</v>
      </c>
      <c r="J110" s="121">
        <v>1</v>
      </c>
      <c r="K110" s="121">
        <v>1</v>
      </c>
      <c r="L110" s="122">
        <v>0.26003158867939413</v>
      </c>
      <c r="M110" s="122">
        <v>0.51316578128902657</v>
      </c>
      <c r="N110" s="122">
        <v>0.84823544072239565</v>
      </c>
      <c r="O110" s="123">
        <v>5.8607624911200416E-3</v>
      </c>
      <c r="P110" s="123">
        <v>5.16305267074861E-2</v>
      </c>
      <c r="Q110" s="123">
        <v>1.0744731233720124E-2</v>
      </c>
      <c r="R110" s="123">
        <v>1.4326308311626809E-2</v>
      </c>
      <c r="S110" s="123">
        <v>1.0521281683405066E-2</v>
      </c>
      <c r="T110" s="123">
        <v>3.0456341715119916E-2</v>
      </c>
      <c r="U110" s="123">
        <v>4.6761251926244534E-3</v>
      </c>
      <c r="V110" s="123">
        <v>2.3213108578962242E-2</v>
      </c>
      <c r="W110" s="123">
        <v>3.2498352010547023E-2</v>
      </c>
      <c r="X110" s="158">
        <v>4.4270200881240535E-2</v>
      </c>
      <c r="Y110" s="123">
        <v>5.416392001757862E-3</v>
      </c>
      <c r="Z110" s="123">
        <v>3.8233355306525958E-3</v>
      </c>
      <c r="AA110" s="123">
        <v>1.0398185516627351E-2</v>
      </c>
      <c r="AB110" s="123">
        <v>4.4727489170786712E-3</v>
      </c>
      <c r="AC110" s="123">
        <v>6.0028998623950589E-3</v>
      </c>
      <c r="AD110" s="125">
        <v>1.7202880450302611E-3</v>
      </c>
    </row>
    <row r="111" spans="1:30" x14ac:dyDescent="0.25">
      <c r="A111" s="198"/>
      <c r="B111" s="198"/>
      <c r="C111" s="198"/>
      <c r="D111" s="219"/>
      <c r="E111" s="155">
        <v>110456</v>
      </c>
      <c r="F111" s="128" t="s">
        <v>93</v>
      </c>
      <c r="G111" s="128" t="s">
        <v>42</v>
      </c>
      <c r="H111" s="129" t="s">
        <v>42</v>
      </c>
      <c r="I111" s="131">
        <v>4</v>
      </c>
      <c r="J111" s="131">
        <v>4</v>
      </c>
      <c r="K111" s="131">
        <v>4</v>
      </c>
      <c r="L111" s="132">
        <v>0.24456856946749816</v>
      </c>
      <c r="M111" s="132">
        <v>0.48288070065107941</v>
      </c>
      <c r="N111" s="132">
        <v>0.77547116128859483</v>
      </c>
      <c r="O111" s="133">
        <v>5.8607624911200416E-3</v>
      </c>
      <c r="P111" s="133">
        <v>3.0978316024491657E-2</v>
      </c>
      <c r="Q111" s="133">
        <v>1.0744731233720124E-2</v>
      </c>
      <c r="R111" s="133">
        <v>1.4326308311626809E-2</v>
      </c>
      <c r="S111" s="133">
        <v>1.0521281683405066E-2</v>
      </c>
      <c r="T111" s="133">
        <v>2.4365073372095931E-2</v>
      </c>
      <c r="U111" s="133">
        <v>7.0141877889366797E-3</v>
      </c>
      <c r="V111" s="133">
        <v>1.3927865147377346E-2</v>
      </c>
      <c r="W111" s="133">
        <v>3.2498352010547023E-2</v>
      </c>
      <c r="X111" s="134">
        <v>5.5337751101550668E-2</v>
      </c>
      <c r="Y111" s="133">
        <v>1.0832784003515724E-2</v>
      </c>
      <c r="Z111" s="133">
        <v>7.6466710613051917E-3</v>
      </c>
      <c r="AA111" s="133">
        <v>8.3185484133018791E-3</v>
      </c>
      <c r="AB111" s="133">
        <v>4.4727489170786712E-3</v>
      </c>
      <c r="AC111" s="133">
        <v>6.0028998623950589E-3</v>
      </c>
      <c r="AD111" s="135">
        <v>1.7202880450302611E-3</v>
      </c>
    </row>
    <row r="112" spans="1:30" x14ac:dyDescent="0.25">
      <c r="A112" s="198"/>
      <c r="B112" s="198"/>
      <c r="C112" s="198"/>
      <c r="D112" s="126" t="s">
        <v>37</v>
      </c>
      <c r="E112" s="155">
        <v>110138</v>
      </c>
      <c r="F112" s="163" t="s">
        <v>94</v>
      </c>
      <c r="G112" s="128">
        <v>2</v>
      </c>
      <c r="H112" s="129">
        <v>3</v>
      </c>
      <c r="I112" s="131">
        <v>3</v>
      </c>
      <c r="J112" s="131">
        <v>3</v>
      </c>
      <c r="K112" s="131">
        <v>3</v>
      </c>
      <c r="L112" s="132">
        <v>0.2471211952417309</v>
      </c>
      <c r="M112" s="132">
        <v>0.48802982234196851</v>
      </c>
      <c r="N112" s="132">
        <v>0.7840366687752669</v>
      </c>
      <c r="O112" s="133">
        <v>5.8607624911200416E-3</v>
      </c>
      <c r="P112" s="133">
        <v>3.0978316024491657E-2</v>
      </c>
      <c r="Q112" s="133">
        <v>1.0744731233720124E-2</v>
      </c>
      <c r="R112" s="133">
        <v>1.4326308311626809E-2</v>
      </c>
      <c r="S112" s="133">
        <v>1.0521281683405066E-2</v>
      </c>
      <c r="T112" s="133">
        <v>3.0456341715119916E-2</v>
      </c>
      <c r="U112" s="133">
        <v>4.6761251926244534E-3</v>
      </c>
      <c r="V112" s="133">
        <v>1.3927865147377346E-2</v>
      </c>
      <c r="W112" s="133">
        <v>3.2498352010547023E-2</v>
      </c>
      <c r="X112" s="134">
        <v>5.5337751101550668E-2</v>
      </c>
      <c r="Y112" s="133">
        <v>1.0832784003515724E-2</v>
      </c>
      <c r="Z112" s="133">
        <v>7.6466710613051917E-3</v>
      </c>
      <c r="AA112" s="133">
        <v>8.3185484133018791E-3</v>
      </c>
      <c r="AB112" s="133">
        <v>4.4727489170786712E-3</v>
      </c>
      <c r="AC112" s="133">
        <v>4.8023198899160473E-3</v>
      </c>
      <c r="AD112" s="135">
        <v>1.7202880450302611E-3</v>
      </c>
    </row>
    <row r="113" spans="1:30" ht="12.6" thickBot="1" x14ac:dyDescent="0.3">
      <c r="A113" s="199"/>
      <c r="B113" s="199"/>
      <c r="C113" s="199"/>
      <c r="D113" s="152">
        <v>5115560</v>
      </c>
      <c r="E113" s="157">
        <v>111462</v>
      </c>
      <c r="F113" s="139" t="s">
        <v>95</v>
      </c>
      <c r="G113" s="139">
        <v>3</v>
      </c>
      <c r="H113" s="140">
        <v>2</v>
      </c>
      <c r="I113" s="142">
        <v>2</v>
      </c>
      <c r="J113" s="142">
        <v>2</v>
      </c>
      <c r="K113" s="142">
        <v>2</v>
      </c>
      <c r="L113" s="143">
        <v>0.24827864661137525</v>
      </c>
      <c r="M113" s="143">
        <v>0.49040681431410399</v>
      </c>
      <c r="N113" s="143">
        <v>0.78736235351240036</v>
      </c>
      <c r="O113" s="144">
        <v>5.8607624911200416E-3</v>
      </c>
      <c r="P113" s="144">
        <v>3.0978316024491657E-2</v>
      </c>
      <c r="Q113" s="144">
        <v>1.0744731233720124E-2</v>
      </c>
      <c r="R113" s="144">
        <v>1.4326308311626809E-2</v>
      </c>
      <c r="S113" s="144">
        <v>1.0521281683405066E-2</v>
      </c>
      <c r="T113" s="144">
        <v>3.0456341715119916E-2</v>
      </c>
      <c r="U113" s="144">
        <v>4.6761251926244534E-3</v>
      </c>
      <c r="V113" s="144">
        <v>1.3927865147377346E-2</v>
      </c>
      <c r="W113" s="144">
        <v>3.2498352010547023E-2</v>
      </c>
      <c r="X113" s="145">
        <v>5.5337751101550668E-2</v>
      </c>
      <c r="Y113" s="144">
        <v>1.6249176005273584E-2</v>
      </c>
      <c r="Z113" s="144">
        <v>3.8233355306525958E-3</v>
      </c>
      <c r="AA113" s="144">
        <v>1.0398185516627351E-2</v>
      </c>
      <c r="AB113" s="144">
        <v>1.7890995668314684E-3</v>
      </c>
      <c r="AC113" s="144">
        <v>6.0028998623950589E-3</v>
      </c>
      <c r="AD113" s="146">
        <v>6.8811521801210446E-4</v>
      </c>
    </row>
    <row r="114" spans="1:30" x14ac:dyDescent="0.25">
      <c r="A114" s="197">
        <v>25</v>
      </c>
      <c r="B114" s="197" t="s">
        <v>90</v>
      </c>
      <c r="C114" s="197">
        <v>20</v>
      </c>
      <c r="D114" s="218" t="s">
        <v>96</v>
      </c>
      <c r="E114" s="161">
        <v>110456</v>
      </c>
      <c r="F114" s="118" t="s">
        <v>93</v>
      </c>
      <c r="G114" s="118" t="s">
        <v>42</v>
      </c>
      <c r="H114" s="119" t="s">
        <v>42</v>
      </c>
      <c r="I114" s="121">
        <v>3</v>
      </c>
      <c r="J114" s="121">
        <v>3</v>
      </c>
      <c r="K114" s="121">
        <v>3</v>
      </c>
      <c r="L114" s="122">
        <v>0.28242223575032238</v>
      </c>
      <c r="M114" s="122">
        <v>0.47766874738747234</v>
      </c>
      <c r="N114" s="122">
        <v>0.54794458752428687</v>
      </c>
      <c r="O114" s="123">
        <v>7.8143499881600555E-3</v>
      </c>
      <c r="P114" s="123">
        <v>4.8188491593653689E-2</v>
      </c>
      <c r="Q114" s="123">
        <v>1.4326308311626831E-2</v>
      </c>
      <c r="R114" s="123">
        <v>2.2040474325579706E-2</v>
      </c>
      <c r="S114" s="123">
        <v>1.402837557787342E-2</v>
      </c>
      <c r="T114" s="123">
        <v>2.670786888864362E-2</v>
      </c>
      <c r="U114" s="123">
        <v>9.0182414429185887E-3</v>
      </c>
      <c r="V114" s="123">
        <v>2.7855730294754692E-2</v>
      </c>
      <c r="W114" s="123">
        <v>4.3331136014062695E-2</v>
      </c>
      <c r="X114" s="158">
        <v>1.911667765326296E-2</v>
      </c>
      <c r="Y114" s="123">
        <v>1.2380324575446541E-2</v>
      </c>
      <c r="Z114" s="123">
        <v>9.1760052735662314E-3</v>
      </c>
      <c r="AA114" s="123">
        <v>1.1517990110725681E-2</v>
      </c>
      <c r="AB114" s="123">
        <v>6.3363942991947848E-3</v>
      </c>
      <c r="AC114" s="123">
        <v>8.1467926703932946E-3</v>
      </c>
      <c r="AD114" s="125">
        <v>2.4370747304595366E-3</v>
      </c>
    </row>
    <row r="115" spans="1:30" x14ac:dyDescent="0.25">
      <c r="A115" s="198"/>
      <c r="B115" s="198"/>
      <c r="C115" s="198"/>
      <c r="D115" s="219"/>
      <c r="E115" s="155">
        <v>110138</v>
      </c>
      <c r="F115" s="128" t="s">
        <v>94</v>
      </c>
      <c r="G115" s="128">
        <v>1</v>
      </c>
      <c r="H115" s="129">
        <v>1</v>
      </c>
      <c r="I115" s="131">
        <v>1</v>
      </c>
      <c r="J115" s="131">
        <v>1</v>
      </c>
      <c r="K115" s="131">
        <v>1</v>
      </c>
      <c r="L115" s="132">
        <v>0.36324256354385309</v>
      </c>
      <c r="M115" s="132">
        <v>0.60275320756853024</v>
      </c>
      <c r="N115" s="132">
        <v>0.9149026154787836</v>
      </c>
      <c r="O115" s="133">
        <v>7.8143499881600555E-3</v>
      </c>
      <c r="P115" s="133">
        <v>4.8188491593653689E-2</v>
      </c>
      <c r="Q115" s="133">
        <v>1.4326308311626831E-2</v>
      </c>
      <c r="R115" s="133">
        <v>1.3224284595347824E-2</v>
      </c>
      <c r="S115" s="133">
        <v>1.402837557787342E-2</v>
      </c>
      <c r="T115" s="133">
        <v>4.4513114814406035E-2</v>
      </c>
      <c r="U115" s="133">
        <v>6.0121609619457252E-3</v>
      </c>
      <c r="V115" s="133">
        <v>2.7855730294754692E-2</v>
      </c>
      <c r="W115" s="133">
        <v>4.3331136014062695E-2</v>
      </c>
      <c r="X115" s="134">
        <v>9.5583388266314795E-2</v>
      </c>
      <c r="Y115" s="133">
        <v>1.2380324575446541E-2</v>
      </c>
      <c r="Z115" s="133">
        <v>9.1760052735662314E-3</v>
      </c>
      <c r="AA115" s="133">
        <v>1.1517990110725681E-2</v>
      </c>
      <c r="AB115" s="133">
        <v>6.3363942991947848E-3</v>
      </c>
      <c r="AC115" s="133">
        <v>6.5174341363146357E-3</v>
      </c>
      <c r="AD115" s="135">
        <v>2.4370747304595366E-3</v>
      </c>
    </row>
    <row r="116" spans="1:30" ht="12.6" thickBot="1" x14ac:dyDescent="0.3">
      <c r="A116" s="199"/>
      <c r="B116" s="199"/>
      <c r="C116" s="199"/>
      <c r="D116" s="152" t="s">
        <v>97</v>
      </c>
      <c r="E116" s="157">
        <v>111462</v>
      </c>
      <c r="F116" s="164" t="s">
        <v>95</v>
      </c>
      <c r="G116" s="139">
        <v>2</v>
      </c>
      <c r="H116" s="140">
        <v>2</v>
      </c>
      <c r="I116" s="142">
        <v>2</v>
      </c>
      <c r="J116" s="142">
        <v>2</v>
      </c>
      <c r="K116" s="142">
        <v>2</v>
      </c>
      <c r="L116" s="143">
        <v>0.35433520070582297</v>
      </c>
      <c r="M116" s="143">
        <v>0.58988417676056881</v>
      </c>
      <c r="N116" s="143">
        <v>0.86917609186159861</v>
      </c>
      <c r="O116" s="144">
        <v>7.8143499881600555E-3</v>
      </c>
      <c r="P116" s="144">
        <v>4.8188491593653689E-2</v>
      </c>
      <c r="Q116" s="144">
        <v>1.4326308311626831E-2</v>
      </c>
      <c r="R116" s="144">
        <v>2.2040474325579706E-2</v>
      </c>
      <c r="S116" s="144">
        <v>1.402837557787342E-2</v>
      </c>
      <c r="T116" s="144">
        <v>4.4513114814406035E-2</v>
      </c>
      <c r="U116" s="144">
        <v>6.0121609619457252E-3</v>
      </c>
      <c r="V116" s="144">
        <v>9.2852434315848966E-3</v>
      </c>
      <c r="W116" s="144">
        <v>4.3331136014062695E-2</v>
      </c>
      <c r="X116" s="145">
        <v>9.5583388266314795E-2</v>
      </c>
      <c r="Y116" s="144">
        <v>1.8570486863169811E-2</v>
      </c>
      <c r="Z116" s="144">
        <v>4.5880026367831157E-3</v>
      </c>
      <c r="AA116" s="144">
        <v>1.43974876384071E-2</v>
      </c>
      <c r="AB116" s="144">
        <v>2.5345577196779134E-3</v>
      </c>
      <c r="AC116" s="144">
        <v>8.1467926703932946E-3</v>
      </c>
      <c r="AD116" s="146">
        <v>9.7482989218381465E-4</v>
      </c>
    </row>
    <row r="117" spans="1:30" x14ac:dyDescent="0.25">
      <c r="A117" s="197">
        <v>26</v>
      </c>
      <c r="B117" s="197" t="s">
        <v>90</v>
      </c>
      <c r="C117" s="197">
        <v>30</v>
      </c>
      <c r="D117" s="116" t="s">
        <v>98</v>
      </c>
      <c r="E117" s="161">
        <v>110456</v>
      </c>
      <c r="F117" s="118" t="s">
        <v>93</v>
      </c>
      <c r="G117" s="118">
        <v>1</v>
      </c>
      <c r="H117" s="119">
        <v>1</v>
      </c>
      <c r="I117" s="121">
        <v>1</v>
      </c>
      <c r="J117" s="121">
        <v>1</v>
      </c>
      <c r="K117" s="120">
        <v>2</v>
      </c>
      <c r="L117" s="122">
        <v>0.33859262954238334</v>
      </c>
      <c r="M117" s="122">
        <v>0.5834368555043199</v>
      </c>
      <c r="N117" s="122">
        <v>0.94346963145400742</v>
      </c>
      <c r="O117" s="123">
        <v>7.8143499881600555E-3</v>
      </c>
      <c r="P117" s="123">
        <v>4.8188491593653689E-2</v>
      </c>
      <c r="Q117" s="123">
        <v>1.4326308311626831E-2</v>
      </c>
      <c r="R117" s="123">
        <v>2.2040474325579706E-2</v>
      </c>
      <c r="S117" s="123">
        <v>1.402837557787342E-2</v>
      </c>
      <c r="T117" s="123">
        <v>3.8578032839151892E-2</v>
      </c>
      <c r="U117" s="123">
        <v>9.0182414429185887E-3</v>
      </c>
      <c r="V117" s="123">
        <v>2.1665568007031427E-2</v>
      </c>
      <c r="W117" s="123">
        <v>4.3331136014062695E-2</v>
      </c>
      <c r="X117" s="158">
        <v>7.0094484728630849E-2</v>
      </c>
      <c r="Y117" s="123">
        <v>1.2380324575446541E-2</v>
      </c>
      <c r="Z117" s="123">
        <v>9.1760052735662314E-3</v>
      </c>
      <c r="AA117" s="123">
        <v>1.1517990110725681E-2</v>
      </c>
      <c r="AB117" s="123">
        <v>6.3363942991947848E-3</v>
      </c>
      <c r="AC117" s="123">
        <v>8.1467926703932946E-3</v>
      </c>
      <c r="AD117" s="125">
        <v>1.9496597843676293E-3</v>
      </c>
    </row>
    <row r="118" spans="1:30" x14ac:dyDescent="0.25">
      <c r="A118" s="198"/>
      <c r="B118" s="198"/>
      <c r="C118" s="198"/>
      <c r="D118" s="126" t="s">
        <v>37</v>
      </c>
      <c r="E118" s="155">
        <v>110138</v>
      </c>
      <c r="F118" s="128" t="s">
        <v>94</v>
      </c>
      <c r="G118" s="128">
        <v>2</v>
      </c>
      <c r="H118" s="129">
        <v>3</v>
      </c>
      <c r="I118" s="131">
        <v>3</v>
      </c>
      <c r="J118" s="131">
        <v>3</v>
      </c>
      <c r="K118" s="137">
        <v>3</v>
      </c>
      <c r="L118" s="132">
        <v>0.3251410007970999</v>
      </c>
      <c r="M118" s="132">
        <v>0.5606044300278592</v>
      </c>
      <c r="N118" s="132">
        <v>0.90616553178191894</v>
      </c>
      <c r="O118" s="133">
        <v>7.8143499881600555E-3</v>
      </c>
      <c r="P118" s="133">
        <v>4.8188491593653689E-2</v>
      </c>
      <c r="Q118" s="133">
        <v>1.4326308311626831E-2</v>
      </c>
      <c r="R118" s="133">
        <v>1.3224284595347824E-2</v>
      </c>
      <c r="S118" s="133">
        <v>1.402837557787342E-2</v>
      </c>
      <c r="T118" s="133">
        <v>3.8578032839151892E-2</v>
      </c>
      <c r="U118" s="133">
        <v>6.0121609619457252E-3</v>
      </c>
      <c r="V118" s="133">
        <v>2.1665568007031427E-2</v>
      </c>
      <c r="W118" s="133">
        <v>4.3331136014062695E-2</v>
      </c>
      <c r="X118" s="134">
        <v>7.0094484728630849E-2</v>
      </c>
      <c r="Y118" s="133">
        <v>1.2380324575446541E-2</v>
      </c>
      <c r="Z118" s="133">
        <v>9.1760052735662314E-3</v>
      </c>
      <c r="AA118" s="133">
        <v>1.1517990110725681E-2</v>
      </c>
      <c r="AB118" s="133">
        <v>6.3363942991947848E-3</v>
      </c>
      <c r="AC118" s="133">
        <v>6.5174341363146357E-3</v>
      </c>
      <c r="AD118" s="135">
        <v>1.9496597843676293E-3</v>
      </c>
    </row>
    <row r="119" spans="1:30" ht="12.6" thickBot="1" x14ac:dyDescent="0.3">
      <c r="A119" s="199"/>
      <c r="B119" s="199"/>
      <c r="C119" s="199"/>
      <c r="D119" s="149">
        <v>2150000</v>
      </c>
      <c r="E119" s="157">
        <v>111462</v>
      </c>
      <c r="F119" s="164" t="s">
        <v>95</v>
      </c>
      <c r="G119" s="139">
        <v>3</v>
      </c>
      <c r="H119" s="140">
        <v>2</v>
      </c>
      <c r="I119" s="142">
        <v>2</v>
      </c>
      <c r="J119" s="142">
        <v>2</v>
      </c>
      <c r="K119" s="162">
        <v>1</v>
      </c>
      <c r="L119" s="143">
        <v>0.33626636966051515</v>
      </c>
      <c r="M119" s="143">
        <v>0.57994576814609466</v>
      </c>
      <c r="N119" s="143">
        <v>0.94614951370548372</v>
      </c>
      <c r="O119" s="144">
        <v>7.8143499881600555E-3</v>
      </c>
      <c r="P119" s="144">
        <v>4.8188491593653689E-2</v>
      </c>
      <c r="Q119" s="144">
        <v>1.4326308311626831E-2</v>
      </c>
      <c r="R119" s="144">
        <v>2.2040474325579706E-2</v>
      </c>
      <c r="S119" s="144">
        <v>1.402837557787342E-2</v>
      </c>
      <c r="T119" s="144">
        <v>3.8578032839151892E-2</v>
      </c>
      <c r="U119" s="144">
        <v>6.0121609619457252E-3</v>
      </c>
      <c r="V119" s="144">
        <v>2.1665568007031427E-2</v>
      </c>
      <c r="W119" s="144">
        <v>4.3331136014062695E-2</v>
      </c>
      <c r="X119" s="145">
        <v>7.0094484728630849E-2</v>
      </c>
      <c r="Y119" s="144">
        <v>1.8570486863169811E-2</v>
      </c>
      <c r="Z119" s="144">
        <v>4.5880026367831157E-3</v>
      </c>
      <c r="AA119" s="144">
        <v>1.43974876384071E-2</v>
      </c>
      <c r="AB119" s="144">
        <v>2.5345577196779134E-3</v>
      </c>
      <c r="AC119" s="144">
        <v>8.1467926703932946E-3</v>
      </c>
      <c r="AD119" s="146">
        <v>1.9496597843676293E-3</v>
      </c>
    </row>
    <row r="120" spans="1:30" x14ac:dyDescent="0.25">
      <c r="A120" s="197">
        <v>27</v>
      </c>
      <c r="B120" s="197" t="s">
        <v>90</v>
      </c>
      <c r="C120" s="197">
        <v>40</v>
      </c>
      <c r="D120" s="116" t="s">
        <v>99</v>
      </c>
      <c r="E120" s="154">
        <v>113965</v>
      </c>
      <c r="F120" s="118" t="s">
        <v>92</v>
      </c>
      <c r="G120" s="118">
        <v>1</v>
      </c>
      <c r="H120" s="119">
        <v>1</v>
      </c>
      <c r="I120" s="121">
        <v>1</v>
      </c>
      <c r="J120" s="121">
        <v>1</v>
      </c>
      <c r="K120" s="121">
        <v>1</v>
      </c>
      <c r="L120" s="122">
        <v>0.27195730506976873</v>
      </c>
      <c r="M120" s="122">
        <v>0.52387691412911319</v>
      </c>
      <c r="N120" s="122">
        <v>0.83806546056571551</v>
      </c>
      <c r="O120" s="123">
        <v>5.8607624911200416E-3</v>
      </c>
      <c r="P120" s="123">
        <v>5.16305267074861E-2</v>
      </c>
      <c r="Q120" s="123">
        <v>1.0744731233720124E-2</v>
      </c>
      <c r="R120" s="123">
        <v>1.5918120346252011E-2</v>
      </c>
      <c r="S120" s="123">
        <v>1.0521281683405066E-2</v>
      </c>
      <c r="T120" s="123">
        <v>2.8933524629363921E-2</v>
      </c>
      <c r="U120" s="123">
        <v>4.6761251926244534E-3</v>
      </c>
      <c r="V120" s="123">
        <v>2.7081960008789284E-2</v>
      </c>
      <c r="W120" s="123">
        <v>3.2498352010547023E-2</v>
      </c>
      <c r="X120" s="158">
        <v>5.6075587782904682E-2</v>
      </c>
      <c r="Y120" s="123">
        <v>5.416392001757862E-3</v>
      </c>
      <c r="Z120" s="123">
        <v>2.0854557439923252E-3</v>
      </c>
      <c r="AA120" s="123">
        <v>8.3185484133018791E-3</v>
      </c>
      <c r="AB120" s="123">
        <v>4.4727489170786712E-3</v>
      </c>
      <c r="AC120" s="123">
        <v>6.0028998623950589E-3</v>
      </c>
      <c r="AD120" s="125">
        <v>1.7202880450302611E-3</v>
      </c>
    </row>
    <row r="121" spans="1:30" x14ac:dyDescent="0.25">
      <c r="A121" s="198"/>
      <c r="B121" s="198"/>
      <c r="C121" s="198"/>
      <c r="D121" s="126"/>
      <c r="E121" s="155">
        <v>110456</v>
      </c>
      <c r="F121" s="128" t="s">
        <v>93</v>
      </c>
      <c r="G121" s="128">
        <v>2</v>
      </c>
      <c r="H121" s="129">
        <v>4</v>
      </c>
      <c r="I121" s="131">
        <v>4</v>
      </c>
      <c r="J121" s="131">
        <v>4</v>
      </c>
      <c r="K121" s="131">
        <v>4</v>
      </c>
      <c r="L121" s="132">
        <v>0.21450607847945263</v>
      </c>
      <c r="M121" s="132">
        <v>0.41736667390449095</v>
      </c>
      <c r="N121" s="132">
        <v>0.53099592423202269</v>
      </c>
      <c r="O121" s="133">
        <v>5.8607624911200416E-3</v>
      </c>
      <c r="P121" s="133">
        <v>3.0978316024491657E-2</v>
      </c>
      <c r="Q121" s="133">
        <v>1.0744731233720124E-2</v>
      </c>
      <c r="R121" s="133">
        <v>1.5918120346252011E-2</v>
      </c>
      <c r="S121" s="133">
        <v>1.0521281683405066E-2</v>
      </c>
      <c r="T121" s="133">
        <v>2.8933524629363921E-2</v>
      </c>
      <c r="U121" s="133">
        <v>7.0141877889366797E-3</v>
      </c>
      <c r="V121" s="133">
        <v>1.624917600527357E-2</v>
      </c>
      <c r="W121" s="133">
        <v>3.2498352010547023E-2</v>
      </c>
      <c r="X121" s="134">
        <v>1.401889694572617E-2</v>
      </c>
      <c r="Y121" s="133">
        <v>1.0832784003515724E-2</v>
      </c>
      <c r="Z121" s="133">
        <v>8.3418229759693006E-3</v>
      </c>
      <c r="AA121" s="133">
        <v>1.0398185516627351E-2</v>
      </c>
      <c r="AB121" s="133">
        <v>4.4727489170786712E-3</v>
      </c>
      <c r="AC121" s="133">
        <v>6.0028998623950589E-3</v>
      </c>
      <c r="AD121" s="135">
        <v>1.7202880450302611E-3</v>
      </c>
    </row>
    <row r="122" spans="1:30" x14ac:dyDescent="0.25">
      <c r="A122" s="198"/>
      <c r="B122" s="198"/>
      <c r="C122" s="198"/>
      <c r="D122" s="126" t="s">
        <v>37</v>
      </c>
      <c r="E122" s="155">
        <v>110138</v>
      </c>
      <c r="F122" s="128" t="s">
        <v>94</v>
      </c>
      <c r="G122" s="128">
        <v>3</v>
      </c>
      <c r="H122" s="129">
        <v>2</v>
      </c>
      <c r="I122" s="131">
        <v>2</v>
      </c>
      <c r="J122" s="131">
        <v>2</v>
      </c>
      <c r="K122" s="131">
        <v>2</v>
      </c>
      <c r="L122" s="132">
        <v>0.25859613845173979</v>
      </c>
      <c r="M122" s="132">
        <v>0.4965055544789152</v>
      </c>
      <c r="N122" s="132">
        <v>0.78640351263067954</v>
      </c>
      <c r="O122" s="133">
        <v>5.8607624911200416E-3</v>
      </c>
      <c r="P122" s="133">
        <v>3.0978316024491657E-2</v>
      </c>
      <c r="Q122" s="133">
        <v>1.0744731233720124E-2</v>
      </c>
      <c r="R122" s="133">
        <v>9.5508722077512053E-3</v>
      </c>
      <c r="S122" s="133">
        <v>1.0521281683405066E-2</v>
      </c>
      <c r="T122" s="133">
        <v>2.8933524629363921E-2</v>
      </c>
      <c r="U122" s="133">
        <v>4.6761251926244534E-3</v>
      </c>
      <c r="V122" s="133">
        <v>1.624917600527357E-2</v>
      </c>
      <c r="W122" s="133">
        <v>3.2498352010547023E-2</v>
      </c>
      <c r="X122" s="134">
        <v>7.0094484728630849E-2</v>
      </c>
      <c r="Y122" s="133">
        <v>1.0832784003515724E-2</v>
      </c>
      <c r="Z122" s="133">
        <v>8.3418229759693006E-3</v>
      </c>
      <c r="AA122" s="133">
        <v>8.3185484133018791E-3</v>
      </c>
      <c r="AB122" s="133">
        <v>4.4727489170786712E-3</v>
      </c>
      <c r="AC122" s="133">
        <v>4.8023198899160473E-3</v>
      </c>
      <c r="AD122" s="135">
        <v>1.7202880450302611E-3</v>
      </c>
    </row>
    <row r="123" spans="1:30" ht="12.6" thickBot="1" x14ac:dyDescent="0.3">
      <c r="A123" s="199"/>
      <c r="B123" s="199"/>
      <c r="C123" s="199"/>
      <c r="D123" s="152">
        <v>1350000</v>
      </c>
      <c r="E123" s="157">
        <v>111462</v>
      </c>
      <c r="F123" s="139" t="s">
        <v>95</v>
      </c>
      <c r="G123" s="139">
        <v>4</v>
      </c>
      <c r="H123" s="140">
        <v>3</v>
      </c>
      <c r="I123" s="142">
        <v>3</v>
      </c>
      <c r="J123" s="142">
        <v>3</v>
      </c>
      <c r="K123" s="142">
        <v>3</v>
      </c>
      <c r="L123" s="143">
        <v>0.25494047799903724</v>
      </c>
      <c r="M123" s="143">
        <v>0.49150196917619376</v>
      </c>
      <c r="N123" s="143">
        <v>0.7567341858544544</v>
      </c>
      <c r="O123" s="144">
        <v>5.8607624911200416E-3</v>
      </c>
      <c r="P123" s="144">
        <v>3.0978316024491657E-2</v>
      </c>
      <c r="Q123" s="144">
        <v>1.0744731233720124E-2</v>
      </c>
      <c r="R123" s="144">
        <v>1.5918120346252011E-2</v>
      </c>
      <c r="S123" s="144">
        <v>1.0521281683405066E-2</v>
      </c>
      <c r="T123" s="144">
        <v>2.8933524629363921E-2</v>
      </c>
      <c r="U123" s="144">
        <v>4.6761251926244534E-3</v>
      </c>
      <c r="V123" s="144">
        <v>5.4163920017578568E-3</v>
      </c>
      <c r="W123" s="144">
        <v>3.2498352010547023E-2</v>
      </c>
      <c r="X123" s="145">
        <v>7.0094484728630849E-2</v>
      </c>
      <c r="Y123" s="144">
        <v>1.6249176005273584E-2</v>
      </c>
      <c r="Z123" s="144">
        <v>4.1709114879846503E-3</v>
      </c>
      <c r="AA123" s="144">
        <v>1.0398185516627351E-2</v>
      </c>
      <c r="AB123" s="144">
        <v>1.7890995668314684E-3</v>
      </c>
      <c r="AC123" s="144">
        <v>6.0028998623950589E-3</v>
      </c>
      <c r="AD123" s="146">
        <v>6.8811521801210446E-4</v>
      </c>
    </row>
    <row r="124" spans="1:30" x14ac:dyDescent="0.25">
      <c r="A124" s="197">
        <v>28</v>
      </c>
      <c r="B124" s="197" t="s">
        <v>90</v>
      </c>
      <c r="C124" s="197">
        <v>50</v>
      </c>
      <c r="D124" s="218" t="s">
        <v>100</v>
      </c>
      <c r="E124" s="154">
        <v>113965</v>
      </c>
      <c r="F124" s="118" t="s">
        <v>92</v>
      </c>
      <c r="G124" s="118">
        <v>1</v>
      </c>
      <c r="H124" s="119">
        <v>1</v>
      </c>
      <c r="I124" s="121">
        <v>1</v>
      </c>
      <c r="J124" s="121">
        <v>1</v>
      </c>
      <c r="K124" s="121">
        <v>1</v>
      </c>
      <c r="L124" s="122">
        <v>0.25728439276414483</v>
      </c>
      <c r="M124" s="122">
        <v>0.50601930917083016</v>
      </c>
      <c r="N124" s="122">
        <v>0.82448824588348002</v>
      </c>
      <c r="O124" s="123">
        <v>5.8607624911200416E-3</v>
      </c>
      <c r="P124" s="123">
        <v>5.16305267074861E-2</v>
      </c>
      <c r="Q124" s="123">
        <v>1.0744731233720124E-2</v>
      </c>
      <c r="R124" s="123">
        <v>1.5918120346252011E-2</v>
      </c>
      <c r="S124" s="123">
        <v>1.0521281683405066E-2</v>
      </c>
      <c r="T124" s="123">
        <v>3.2148360699293249E-2</v>
      </c>
      <c r="U124" s="123">
        <v>4.6761251926244534E-3</v>
      </c>
      <c r="V124" s="123">
        <v>2.3213108578962242E-2</v>
      </c>
      <c r="W124" s="123">
        <v>3.2498352010547023E-2</v>
      </c>
      <c r="X124" s="158">
        <v>4.2056690837178515E-2</v>
      </c>
      <c r="Y124" s="123">
        <v>5.416392001757862E-3</v>
      </c>
      <c r="Z124" s="123">
        <v>2.0854557439923252E-3</v>
      </c>
      <c r="AA124" s="123">
        <v>8.3185484133018791E-3</v>
      </c>
      <c r="AB124" s="123">
        <v>4.4727489170786712E-3</v>
      </c>
      <c r="AC124" s="123">
        <v>6.0028998623950589E-3</v>
      </c>
      <c r="AD124" s="125">
        <v>1.7202880450302611E-3</v>
      </c>
    </row>
    <row r="125" spans="1:30" x14ac:dyDescent="0.25">
      <c r="A125" s="198"/>
      <c r="B125" s="198"/>
      <c r="C125" s="198"/>
      <c r="D125" s="219"/>
      <c r="E125" s="155">
        <v>110456</v>
      </c>
      <c r="F125" s="128" t="s">
        <v>93</v>
      </c>
      <c r="G125" s="128" t="s">
        <v>42</v>
      </c>
      <c r="H125" s="129" t="s">
        <v>42</v>
      </c>
      <c r="I125" s="131">
        <v>4</v>
      </c>
      <c r="J125" s="131">
        <v>4</v>
      </c>
      <c r="K125" s="131">
        <v>4</v>
      </c>
      <c r="L125" s="132">
        <v>0.24459695024894695</v>
      </c>
      <c r="M125" s="132">
        <v>0.48074758171274734</v>
      </c>
      <c r="N125" s="132">
        <v>0.75689778539635411</v>
      </c>
      <c r="O125" s="133">
        <v>5.8607624911200416E-3</v>
      </c>
      <c r="P125" s="133">
        <v>3.0978316024491657E-2</v>
      </c>
      <c r="Q125" s="133">
        <v>1.0744731233720124E-2</v>
      </c>
      <c r="R125" s="133">
        <v>1.5918120346252011E-2</v>
      </c>
      <c r="S125" s="133">
        <v>1.0521281683405066E-2</v>
      </c>
      <c r="T125" s="133">
        <v>1.9289016419575946E-2</v>
      </c>
      <c r="U125" s="133">
        <v>7.0141877889366797E-3</v>
      </c>
      <c r="V125" s="133">
        <v>1.3927865147377346E-2</v>
      </c>
      <c r="W125" s="133">
        <v>3.2498352010547023E-2</v>
      </c>
      <c r="X125" s="134">
        <v>5.6075587782904682E-2</v>
      </c>
      <c r="Y125" s="133">
        <v>1.0832784003515724E-2</v>
      </c>
      <c r="Z125" s="133">
        <v>8.3418229759693006E-3</v>
      </c>
      <c r="AA125" s="133">
        <v>1.0398185516627351E-2</v>
      </c>
      <c r="AB125" s="133">
        <v>4.4727489170786712E-3</v>
      </c>
      <c r="AC125" s="133">
        <v>6.0028998623950589E-3</v>
      </c>
      <c r="AD125" s="135">
        <v>1.7202880450302611E-3</v>
      </c>
    </row>
    <row r="126" spans="1:30" x14ac:dyDescent="0.25">
      <c r="A126" s="198"/>
      <c r="B126" s="198"/>
      <c r="C126" s="198"/>
      <c r="D126" s="126" t="s">
        <v>37</v>
      </c>
      <c r="E126" s="155">
        <v>110138</v>
      </c>
      <c r="F126" s="163" t="s">
        <v>94</v>
      </c>
      <c r="G126" s="128">
        <v>2</v>
      </c>
      <c r="H126" s="129">
        <v>3</v>
      </c>
      <c r="I126" s="131">
        <v>3</v>
      </c>
      <c r="J126" s="131">
        <v>3</v>
      </c>
      <c r="K126" s="131">
        <v>3</v>
      </c>
      <c r="L126" s="132">
        <v>0.24547076671804671</v>
      </c>
      <c r="M126" s="132">
        <v>0.482380862073155</v>
      </c>
      <c r="N126" s="132">
        <v>0.77821227935407666</v>
      </c>
      <c r="O126" s="133">
        <v>5.8607624911200416E-3</v>
      </c>
      <c r="P126" s="133">
        <v>3.0978316024491657E-2</v>
      </c>
      <c r="Q126" s="133">
        <v>1.0744731233720124E-2</v>
      </c>
      <c r="R126" s="133">
        <v>9.5508722077512053E-3</v>
      </c>
      <c r="S126" s="133">
        <v>1.0521281683405066E-2</v>
      </c>
      <c r="T126" s="133">
        <v>3.2148360699293249E-2</v>
      </c>
      <c r="U126" s="133">
        <v>4.6761251926244534E-3</v>
      </c>
      <c r="V126" s="133">
        <v>1.3927865147377346E-2</v>
      </c>
      <c r="W126" s="133">
        <v>3.2498352010547023E-2</v>
      </c>
      <c r="X126" s="134">
        <v>5.6075587782904682E-2</v>
      </c>
      <c r="Y126" s="133">
        <v>1.0832784003515724E-2</v>
      </c>
      <c r="Z126" s="133">
        <v>8.3418229759693006E-3</v>
      </c>
      <c r="AA126" s="133">
        <v>8.3185484133018791E-3</v>
      </c>
      <c r="AB126" s="133">
        <v>4.4727489170786712E-3</v>
      </c>
      <c r="AC126" s="133">
        <v>4.8023198899160473E-3</v>
      </c>
      <c r="AD126" s="135">
        <v>1.7202880450302611E-3</v>
      </c>
    </row>
    <row r="127" spans="1:30" ht="12.6" thickBot="1" x14ac:dyDescent="0.3">
      <c r="A127" s="199"/>
      <c r="B127" s="199"/>
      <c r="C127" s="199"/>
      <c r="D127" s="152">
        <v>3500000</v>
      </c>
      <c r="E127" s="157">
        <v>111462</v>
      </c>
      <c r="F127" s="139" t="s">
        <v>95</v>
      </c>
      <c r="G127" s="139">
        <v>3</v>
      </c>
      <c r="H127" s="140">
        <v>2</v>
      </c>
      <c r="I127" s="142">
        <v>2</v>
      </c>
      <c r="J127" s="142">
        <v>2</v>
      </c>
      <c r="K127" s="142">
        <v>2</v>
      </c>
      <c r="L127" s="143">
        <v>0.25264789026885986</v>
      </c>
      <c r="M127" s="143">
        <v>0.4969745203929567</v>
      </c>
      <c r="N127" s="143">
        <v>0.78934529530915709</v>
      </c>
      <c r="O127" s="144">
        <v>5.8607624911200416E-3</v>
      </c>
      <c r="P127" s="144">
        <v>3.0978316024491657E-2</v>
      </c>
      <c r="Q127" s="144">
        <v>1.0744731233720124E-2</v>
      </c>
      <c r="R127" s="144">
        <v>1.5918120346252011E-2</v>
      </c>
      <c r="S127" s="144">
        <v>1.0521281683405066E-2</v>
      </c>
      <c r="T127" s="144">
        <v>3.2148360699293249E-2</v>
      </c>
      <c r="U127" s="144">
        <v>4.6761251926244534E-3</v>
      </c>
      <c r="V127" s="144">
        <v>1.3927865147377346E-2</v>
      </c>
      <c r="W127" s="144">
        <v>3.2498352010547023E-2</v>
      </c>
      <c r="X127" s="145">
        <v>5.6075587782904682E-2</v>
      </c>
      <c r="Y127" s="144">
        <v>1.6249176005273584E-2</v>
      </c>
      <c r="Z127" s="144">
        <v>4.1709114879846503E-3</v>
      </c>
      <c r="AA127" s="144">
        <v>1.0398185516627351E-2</v>
      </c>
      <c r="AB127" s="144">
        <v>1.7890995668314684E-3</v>
      </c>
      <c r="AC127" s="144">
        <v>6.0028998623950589E-3</v>
      </c>
      <c r="AD127" s="146">
        <v>6.8811521801210446E-4</v>
      </c>
    </row>
    <row r="128" spans="1:30" x14ac:dyDescent="0.25">
      <c r="A128" s="197">
        <v>29</v>
      </c>
      <c r="B128" s="197" t="s">
        <v>90</v>
      </c>
      <c r="C128" s="197">
        <v>60</v>
      </c>
      <c r="D128" s="223" t="s">
        <v>101</v>
      </c>
      <c r="E128" s="154">
        <v>113965</v>
      </c>
      <c r="F128" s="118" t="s">
        <v>92</v>
      </c>
      <c r="G128" s="118">
        <v>1</v>
      </c>
      <c r="H128" s="119">
        <v>1</v>
      </c>
      <c r="I128" s="121">
        <v>1</v>
      </c>
      <c r="J128" s="121">
        <v>1</v>
      </c>
      <c r="K128" s="121">
        <v>1</v>
      </c>
      <c r="L128" s="122">
        <v>0.27181711056085112</v>
      </c>
      <c r="M128" s="122">
        <v>0.53463884228415059</v>
      </c>
      <c r="N128" s="122">
        <v>0.88566132045610169</v>
      </c>
      <c r="O128" s="123">
        <v>5.8607624911200416E-3</v>
      </c>
      <c r="P128" s="123">
        <v>5.16305267074861E-2</v>
      </c>
      <c r="Q128" s="123">
        <v>1.0744731233720124E-2</v>
      </c>
      <c r="R128" s="123">
        <v>1.5918120346252011E-2</v>
      </c>
      <c r="S128" s="123">
        <v>1.0521281683405066E-2</v>
      </c>
      <c r="T128" s="123">
        <v>3.6166905786704902E-2</v>
      </c>
      <c r="U128" s="123">
        <v>4.6761251926244534E-3</v>
      </c>
      <c r="V128" s="123">
        <v>2.3213108578962242E-2</v>
      </c>
      <c r="W128" s="123">
        <v>3.2498352010547023E-2</v>
      </c>
      <c r="X128" s="158">
        <v>5.257086354647314E-2</v>
      </c>
      <c r="Y128" s="123">
        <v>5.416392001757862E-3</v>
      </c>
      <c r="Z128" s="123">
        <v>2.0854557439923252E-3</v>
      </c>
      <c r="AA128" s="123">
        <v>8.3185484133018791E-3</v>
      </c>
      <c r="AB128" s="123">
        <v>4.4727489170786712E-3</v>
      </c>
      <c r="AC128" s="123">
        <v>6.0028998623950589E-3</v>
      </c>
      <c r="AD128" s="125">
        <v>1.7202880450302611E-3</v>
      </c>
    </row>
    <row r="129" spans="1:30" x14ac:dyDescent="0.25">
      <c r="A129" s="198"/>
      <c r="B129" s="198"/>
      <c r="C129" s="198"/>
      <c r="D129" s="224"/>
      <c r="E129" s="155">
        <v>110456</v>
      </c>
      <c r="F129" s="128" t="s">
        <v>93</v>
      </c>
      <c r="G129" s="128">
        <v>2</v>
      </c>
      <c r="H129" s="129">
        <v>2</v>
      </c>
      <c r="I129" s="131">
        <v>2</v>
      </c>
      <c r="J129" s="131">
        <v>2</v>
      </c>
      <c r="K129" s="131">
        <v>2</v>
      </c>
      <c r="L129" s="132">
        <v>0.25797011537964437</v>
      </c>
      <c r="M129" s="132">
        <v>0.50676964171044947</v>
      </c>
      <c r="N129" s="132">
        <v>0.78775730388781728</v>
      </c>
      <c r="O129" s="133">
        <v>5.8607624911200416E-3</v>
      </c>
      <c r="P129" s="133">
        <v>3.0978316024491657E-2</v>
      </c>
      <c r="Q129" s="133">
        <v>1.0744731233720124E-2</v>
      </c>
      <c r="R129" s="133">
        <v>1.5918120346252011E-2</v>
      </c>
      <c r="S129" s="133">
        <v>1.0521281683405066E-2</v>
      </c>
      <c r="T129" s="133">
        <v>3.6166905786704902E-2</v>
      </c>
      <c r="U129" s="133">
        <v>7.0141877889366797E-3</v>
      </c>
      <c r="V129" s="133">
        <v>1.3927865147377346E-2</v>
      </c>
      <c r="W129" s="133">
        <v>3.2498352010547023E-2</v>
      </c>
      <c r="X129" s="134">
        <v>5.257086354647314E-2</v>
      </c>
      <c r="Y129" s="133">
        <v>1.0832784003515724E-2</v>
      </c>
      <c r="Z129" s="133">
        <v>8.3418229759693006E-3</v>
      </c>
      <c r="AA129" s="133">
        <v>1.0398185516627351E-2</v>
      </c>
      <c r="AB129" s="133">
        <v>4.4727489170786712E-3</v>
      </c>
      <c r="AC129" s="133">
        <v>6.0028998623950589E-3</v>
      </c>
      <c r="AD129" s="135">
        <v>1.7202880450302611E-3</v>
      </c>
    </row>
    <row r="130" spans="1:30" x14ac:dyDescent="0.25">
      <c r="A130" s="198"/>
      <c r="B130" s="198"/>
      <c r="C130" s="198"/>
      <c r="D130" s="126" t="s">
        <v>37</v>
      </c>
      <c r="E130" s="155">
        <v>110138</v>
      </c>
      <c r="F130" s="163" t="s">
        <v>94</v>
      </c>
      <c r="G130" s="128" t="s">
        <v>42</v>
      </c>
      <c r="H130" s="129" t="s">
        <v>42</v>
      </c>
      <c r="I130" s="131">
        <v>4</v>
      </c>
      <c r="J130" s="131">
        <v>4</v>
      </c>
      <c r="K130" s="131">
        <v>4</v>
      </c>
      <c r="L130" s="132">
        <v>0.23151782525434489</v>
      </c>
      <c r="M130" s="132">
        <v>0.45507802934206576</v>
      </c>
      <c r="N130" s="132">
        <v>0.73788070248521931</v>
      </c>
      <c r="O130" s="133">
        <v>5.8607624911200416E-3</v>
      </c>
      <c r="P130" s="133">
        <v>3.0978316024491657E-2</v>
      </c>
      <c r="Q130" s="133">
        <v>1.0744731233720124E-2</v>
      </c>
      <c r="R130" s="133">
        <v>9.5508722077512053E-3</v>
      </c>
      <c r="S130" s="133">
        <v>1.0521281683405066E-2</v>
      </c>
      <c r="T130" s="133">
        <v>2.170014347202294E-2</v>
      </c>
      <c r="U130" s="133">
        <v>4.6761251926244534E-3</v>
      </c>
      <c r="V130" s="133">
        <v>1.3927865147377346E-2</v>
      </c>
      <c r="W130" s="133">
        <v>3.2498352010547023E-2</v>
      </c>
      <c r="X130" s="134">
        <v>5.257086354647314E-2</v>
      </c>
      <c r="Y130" s="133">
        <v>1.0832784003515724E-2</v>
      </c>
      <c r="Z130" s="133">
        <v>8.3418229759693006E-3</v>
      </c>
      <c r="AA130" s="133">
        <v>8.3185484133018791E-3</v>
      </c>
      <c r="AB130" s="133">
        <v>4.4727489170786712E-3</v>
      </c>
      <c r="AC130" s="133">
        <v>4.8023198899160473E-3</v>
      </c>
      <c r="AD130" s="135">
        <v>1.7202880450302611E-3</v>
      </c>
    </row>
    <row r="131" spans="1:30" ht="12.6" thickBot="1" x14ac:dyDescent="0.3">
      <c r="A131" s="199"/>
      <c r="B131" s="199"/>
      <c r="C131" s="199"/>
      <c r="D131" s="152">
        <v>10750000</v>
      </c>
      <c r="E131" s="157">
        <v>111462</v>
      </c>
      <c r="F131" s="139" t="s">
        <v>95</v>
      </c>
      <c r="G131" s="139" t="s">
        <v>42</v>
      </c>
      <c r="H131" s="140" t="s">
        <v>42</v>
      </c>
      <c r="I131" s="142">
        <v>3</v>
      </c>
      <c r="J131" s="142">
        <v>3</v>
      </c>
      <c r="K131" s="142">
        <v>3</v>
      </c>
      <c r="L131" s="143">
        <v>0.23869494880515799</v>
      </c>
      <c r="M131" s="143">
        <v>0.46967168766186745</v>
      </c>
      <c r="N131" s="143">
        <v>0.74860604943598108</v>
      </c>
      <c r="O131" s="144">
        <v>5.8607624911200416E-3</v>
      </c>
      <c r="P131" s="144">
        <v>3.0978316024491657E-2</v>
      </c>
      <c r="Q131" s="144">
        <v>1.0744731233720124E-2</v>
      </c>
      <c r="R131" s="144">
        <v>1.5918120346252011E-2</v>
      </c>
      <c r="S131" s="144">
        <v>1.0521281683405066E-2</v>
      </c>
      <c r="T131" s="144">
        <v>2.170014347202294E-2</v>
      </c>
      <c r="U131" s="144">
        <v>4.6761251926244534E-3</v>
      </c>
      <c r="V131" s="144">
        <v>1.3927865147377346E-2</v>
      </c>
      <c r="W131" s="144">
        <v>3.2498352010547023E-2</v>
      </c>
      <c r="X131" s="145">
        <v>5.257086354647314E-2</v>
      </c>
      <c r="Y131" s="144">
        <v>1.6249176005273584E-2</v>
      </c>
      <c r="Z131" s="144">
        <v>4.1709114879846503E-3</v>
      </c>
      <c r="AA131" s="144">
        <v>1.0398185516627351E-2</v>
      </c>
      <c r="AB131" s="144">
        <v>1.7890995668314684E-3</v>
      </c>
      <c r="AC131" s="144">
        <v>6.0028998623950589E-3</v>
      </c>
      <c r="AD131" s="146">
        <v>6.8811521801210446E-4</v>
      </c>
    </row>
    <row r="132" spans="1:30" x14ac:dyDescent="0.25">
      <c r="A132" s="197">
        <v>30</v>
      </c>
      <c r="B132" s="197" t="s">
        <v>90</v>
      </c>
      <c r="C132" s="197">
        <v>70</v>
      </c>
      <c r="D132" s="223" t="s">
        <v>102</v>
      </c>
      <c r="E132" s="161">
        <v>110456</v>
      </c>
      <c r="F132" s="118" t="s">
        <v>93</v>
      </c>
      <c r="G132" s="118">
        <v>1</v>
      </c>
      <c r="H132" s="119">
        <v>1</v>
      </c>
      <c r="I132" s="121">
        <v>1</v>
      </c>
      <c r="J132" s="121">
        <v>1</v>
      </c>
      <c r="K132" s="121">
        <v>1</v>
      </c>
      <c r="L132" s="122">
        <v>0.34712131232970794</v>
      </c>
      <c r="M132" s="122">
        <v>0.59445357825354617</v>
      </c>
      <c r="N132" s="122">
        <v>0.94906580418734965</v>
      </c>
      <c r="O132" s="123">
        <v>7.8143499881600555E-3</v>
      </c>
      <c r="P132" s="123">
        <v>4.8188491593653689E-2</v>
      </c>
      <c r="Q132" s="123">
        <v>1.4326308311626831E-2</v>
      </c>
      <c r="R132" s="123">
        <v>2.2040474325579706E-2</v>
      </c>
      <c r="S132" s="123">
        <v>1.402837557787342E-2</v>
      </c>
      <c r="T132" s="123">
        <v>3.8578032839151892E-2</v>
      </c>
      <c r="U132" s="123">
        <v>9.0182414429185887E-3</v>
      </c>
      <c r="V132" s="123">
        <v>2.7855730294754692E-2</v>
      </c>
      <c r="W132" s="123">
        <v>4.3331136014062695E-2</v>
      </c>
      <c r="X132" s="158">
        <v>7.0094484728630849E-2</v>
      </c>
      <c r="Y132" s="123">
        <v>1.2380324575446541E-2</v>
      </c>
      <c r="Z132" s="123">
        <v>9.1760052735662314E-3</v>
      </c>
      <c r="AA132" s="123">
        <v>1.3369095664235164E-2</v>
      </c>
      <c r="AB132" s="123">
        <v>6.3363942991947848E-3</v>
      </c>
      <c r="AC132" s="123">
        <v>8.1467926703932946E-3</v>
      </c>
      <c r="AD132" s="125">
        <v>2.4370747304595366E-3</v>
      </c>
    </row>
    <row r="133" spans="1:30" x14ac:dyDescent="0.25">
      <c r="A133" s="198"/>
      <c r="B133" s="198"/>
      <c r="C133" s="198"/>
      <c r="D133" s="224"/>
      <c r="E133" s="155">
        <v>110138</v>
      </c>
      <c r="F133" s="128" t="s">
        <v>94</v>
      </c>
      <c r="G133" s="128">
        <v>2</v>
      </c>
      <c r="H133" s="129">
        <v>2</v>
      </c>
      <c r="I133" s="131">
        <v>2</v>
      </c>
      <c r="J133" s="131">
        <v>2</v>
      </c>
      <c r="K133" s="131">
        <v>2</v>
      </c>
      <c r="L133" s="132">
        <v>0.33099586445157747</v>
      </c>
      <c r="M133" s="132">
        <v>0.56701341140568873</v>
      </c>
      <c r="N133" s="132">
        <v>0.90715465218599389</v>
      </c>
      <c r="O133" s="133">
        <v>7.8143499881600555E-3</v>
      </c>
      <c r="P133" s="133">
        <v>4.8188491593653689E-2</v>
      </c>
      <c r="Q133" s="133">
        <v>1.4326308311626831E-2</v>
      </c>
      <c r="R133" s="133">
        <v>1.3224284595347824E-2</v>
      </c>
      <c r="S133" s="133">
        <v>1.402837557787342E-2</v>
      </c>
      <c r="T133" s="133">
        <v>3.8578032839151892E-2</v>
      </c>
      <c r="U133" s="133">
        <v>6.0121609619457252E-3</v>
      </c>
      <c r="V133" s="133">
        <v>2.7855730294754692E-2</v>
      </c>
      <c r="W133" s="133">
        <v>4.3331136014062695E-2</v>
      </c>
      <c r="X133" s="134">
        <v>7.0094484728630849E-2</v>
      </c>
      <c r="Y133" s="133">
        <v>1.2380324575446541E-2</v>
      </c>
      <c r="Z133" s="133">
        <v>9.1760052735662314E-3</v>
      </c>
      <c r="AA133" s="133">
        <v>1.0695276531388132E-2</v>
      </c>
      <c r="AB133" s="133">
        <v>6.3363942991947848E-3</v>
      </c>
      <c r="AC133" s="133">
        <v>6.5174341363146357E-3</v>
      </c>
      <c r="AD133" s="135">
        <v>2.4370747304595366E-3</v>
      </c>
    </row>
    <row r="134" spans="1:30" ht="12.6" thickBot="1" x14ac:dyDescent="0.3">
      <c r="A134" s="199"/>
      <c r="B134" s="199"/>
      <c r="C134" s="199"/>
      <c r="D134" s="152" t="s">
        <v>103</v>
      </c>
      <c r="E134" s="157">
        <v>111462</v>
      </c>
      <c r="F134" s="139" t="s">
        <v>95</v>
      </c>
      <c r="G134" s="139">
        <v>3</v>
      </c>
      <c r="H134" s="140">
        <v>3</v>
      </c>
      <c r="I134" s="142">
        <v>3</v>
      </c>
      <c r="J134" s="142">
        <v>3</v>
      </c>
      <c r="K134" s="142">
        <v>3</v>
      </c>
      <c r="L134" s="143">
        <v>0.32188282321871292</v>
      </c>
      <c r="M134" s="143">
        <v>0.55379393802737042</v>
      </c>
      <c r="N134" s="143">
        <v>0.85723915669688344</v>
      </c>
      <c r="O134" s="144">
        <v>7.8143499881600555E-3</v>
      </c>
      <c r="P134" s="144">
        <v>4.8188491593653689E-2</v>
      </c>
      <c r="Q134" s="144">
        <v>1.4326308311626831E-2</v>
      </c>
      <c r="R134" s="144">
        <v>2.2040474325579706E-2</v>
      </c>
      <c r="S134" s="144">
        <v>1.402837557787342E-2</v>
      </c>
      <c r="T134" s="144">
        <v>3.8578032839151892E-2</v>
      </c>
      <c r="U134" s="144">
        <v>6.0121609619457252E-3</v>
      </c>
      <c r="V134" s="144">
        <v>9.2852434315848966E-3</v>
      </c>
      <c r="W134" s="144">
        <v>4.3331136014062695E-2</v>
      </c>
      <c r="X134" s="145">
        <v>7.0094484728630849E-2</v>
      </c>
      <c r="Y134" s="144">
        <v>1.8570486863169811E-2</v>
      </c>
      <c r="Z134" s="144">
        <v>4.5880026367831157E-3</v>
      </c>
      <c r="AA134" s="144">
        <v>1.3369095664235164E-2</v>
      </c>
      <c r="AB134" s="144">
        <v>2.5345577196779134E-3</v>
      </c>
      <c r="AC134" s="144">
        <v>8.1467926703932946E-3</v>
      </c>
      <c r="AD134" s="146">
        <v>9.7482989218381465E-4</v>
      </c>
    </row>
    <row r="135" spans="1:30" x14ac:dyDescent="0.25">
      <c r="A135" s="197">
        <v>31</v>
      </c>
      <c r="B135" s="197" t="s">
        <v>90</v>
      </c>
      <c r="C135" s="197">
        <v>80</v>
      </c>
      <c r="D135" s="116" t="s">
        <v>104</v>
      </c>
      <c r="E135" s="161">
        <v>110456</v>
      </c>
      <c r="F135" s="118" t="s">
        <v>93</v>
      </c>
      <c r="G135" s="118" t="s">
        <v>42</v>
      </c>
      <c r="H135" s="119" t="s">
        <v>42</v>
      </c>
      <c r="I135" s="121">
        <v>3</v>
      </c>
      <c r="J135" s="121">
        <v>3</v>
      </c>
      <c r="K135" s="121">
        <v>3</v>
      </c>
      <c r="L135" s="122">
        <v>0.28427334130383186</v>
      </c>
      <c r="M135" s="122">
        <v>0.48087471847744212</v>
      </c>
      <c r="N135" s="122">
        <v>0.54892303429659051</v>
      </c>
      <c r="O135" s="123">
        <v>7.8143499881600555E-3</v>
      </c>
      <c r="P135" s="123">
        <v>4.8188491593653689E-2</v>
      </c>
      <c r="Q135" s="123">
        <v>1.4326308311626831E-2</v>
      </c>
      <c r="R135" s="123">
        <v>2.2040474325579706E-2</v>
      </c>
      <c r="S135" s="123">
        <v>1.402837557787342E-2</v>
      </c>
      <c r="T135" s="123">
        <v>2.670786888864362E-2</v>
      </c>
      <c r="U135" s="123">
        <v>9.0182414429185887E-3</v>
      </c>
      <c r="V135" s="123">
        <v>2.7855730294754692E-2</v>
      </c>
      <c r="W135" s="123">
        <v>4.3331136014062695E-2</v>
      </c>
      <c r="X135" s="158">
        <v>1.911667765326296E-2</v>
      </c>
      <c r="Y135" s="123">
        <v>1.2380324575446541E-2</v>
      </c>
      <c r="Z135" s="123">
        <v>9.1760052735662314E-3</v>
      </c>
      <c r="AA135" s="123">
        <v>1.3369095664235164E-2</v>
      </c>
      <c r="AB135" s="123">
        <v>6.3363942991947848E-3</v>
      </c>
      <c r="AC135" s="123">
        <v>8.1467926703932946E-3</v>
      </c>
      <c r="AD135" s="125">
        <v>2.4370747304595366E-3</v>
      </c>
    </row>
    <row r="136" spans="1:30" x14ac:dyDescent="0.25">
      <c r="A136" s="198"/>
      <c r="B136" s="198"/>
      <c r="C136" s="198"/>
      <c r="D136" s="126" t="s">
        <v>37</v>
      </c>
      <c r="E136" s="155">
        <v>110138</v>
      </c>
      <c r="F136" s="128" t="s">
        <v>94</v>
      </c>
      <c r="G136" s="128">
        <v>1</v>
      </c>
      <c r="H136" s="129">
        <v>1</v>
      </c>
      <c r="I136" s="131">
        <v>1</v>
      </c>
      <c r="J136" s="131">
        <v>1</v>
      </c>
      <c r="K136" s="131">
        <v>1</v>
      </c>
      <c r="L136" s="132">
        <v>0.36241984996451554</v>
      </c>
      <c r="M136" s="132">
        <v>0.60135143728710316</v>
      </c>
      <c r="N136" s="132">
        <v>0.91519069759560512</v>
      </c>
      <c r="O136" s="133">
        <v>7.8143499881600555E-3</v>
      </c>
      <c r="P136" s="133">
        <v>4.8188491593653689E-2</v>
      </c>
      <c r="Q136" s="133">
        <v>1.4326308311626831E-2</v>
      </c>
      <c r="R136" s="133">
        <v>1.3224284595347824E-2</v>
      </c>
      <c r="S136" s="133">
        <v>1.402837557787342E-2</v>
      </c>
      <c r="T136" s="133">
        <v>4.4513114814406035E-2</v>
      </c>
      <c r="U136" s="133">
        <v>6.0121609619457252E-3</v>
      </c>
      <c r="V136" s="133">
        <v>2.7855730294754692E-2</v>
      </c>
      <c r="W136" s="133">
        <v>4.3331136014062695E-2</v>
      </c>
      <c r="X136" s="134">
        <v>9.5583388266314795E-2</v>
      </c>
      <c r="Y136" s="133">
        <v>1.2380324575446541E-2</v>
      </c>
      <c r="Z136" s="133">
        <v>9.1760052735662314E-3</v>
      </c>
      <c r="AA136" s="133">
        <v>1.0695276531388132E-2</v>
      </c>
      <c r="AB136" s="133">
        <v>6.3363942991947848E-3</v>
      </c>
      <c r="AC136" s="133">
        <v>6.5174341363146357E-3</v>
      </c>
      <c r="AD136" s="135">
        <v>2.4370747304595366E-3</v>
      </c>
    </row>
    <row r="137" spans="1:30" ht="12.6" thickBot="1" x14ac:dyDescent="0.3">
      <c r="A137" s="199"/>
      <c r="B137" s="199"/>
      <c r="C137" s="199"/>
      <c r="D137" s="152">
        <v>1950000</v>
      </c>
      <c r="E137" s="157">
        <v>111462</v>
      </c>
      <c r="F137" s="139" t="s">
        <v>95</v>
      </c>
      <c r="G137" s="139">
        <v>2</v>
      </c>
      <c r="H137" s="140">
        <v>2</v>
      </c>
      <c r="I137" s="142">
        <v>2</v>
      </c>
      <c r="J137" s="142">
        <v>2</v>
      </c>
      <c r="K137" s="142">
        <v>2</v>
      </c>
      <c r="L137" s="143">
        <v>0.35330680873165105</v>
      </c>
      <c r="M137" s="143">
        <v>0.58813196390878486</v>
      </c>
      <c r="N137" s="143">
        <v>0.86906993409685862</v>
      </c>
      <c r="O137" s="144">
        <v>7.8143499881600555E-3</v>
      </c>
      <c r="P137" s="144">
        <v>4.8188491593653689E-2</v>
      </c>
      <c r="Q137" s="144">
        <v>1.4326308311626831E-2</v>
      </c>
      <c r="R137" s="144">
        <v>2.2040474325579706E-2</v>
      </c>
      <c r="S137" s="144">
        <v>1.402837557787342E-2</v>
      </c>
      <c r="T137" s="144">
        <v>4.4513114814406035E-2</v>
      </c>
      <c r="U137" s="144">
        <v>6.0121609619457252E-3</v>
      </c>
      <c r="V137" s="144">
        <v>9.2852434315848966E-3</v>
      </c>
      <c r="W137" s="144">
        <v>4.3331136014062695E-2</v>
      </c>
      <c r="X137" s="145">
        <v>9.5583388266314795E-2</v>
      </c>
      <c r="Y137" s="144">
        <v>1.8570486863169811E-2</v>
      </c>
      <c r="Z137" s="144">
        <v>4.5880026367831157E-3</v>
      </c>
      <c r="AA137" s="144">
        <v>1.3369095664235164E-2</v>
      </c>
      <c r="AB137" s="144">
        <v>2.5345577196779134E-3</v>
      </c>
      <c r="AC137" s="144">
        <v>8.1467926703932946E-3</v>
      </c>
      <c r="AD137" s="146">
        <v>9.7482989218381465E-4</v>
      </c>
    </row>
    <row r="138" spans="1:30" x14ac:dyDescent="0.25">
      <c r="A138" s="197">
        <v>32</v>
      </c>
      <c r="B138" s="197" t="s">
        <v>90</v>
      </c>
      <c r="C138" s="197">
        <v>90</v>
      </c>
      <c r="D138" s="116" t="s">
        <v>105</v>
      </c>
      <c r="E138" s="161">
        <v>110456</v>
      </c>
      <c r="F138" s="118" t="s">
        <v>93</v>
      </c>
      <c r="G138" s="118">
        <v>1</v>
      </c>
      <c r="H138" s="119">
        <v>1</v>
      </c>
      <c r="I138" s="121">
        <v>1</v>
      </c>
      <c r="J138" s="121">
        <v>1</v>
      </c>
      <c r="K138" s="121">
        <v>1</v>
      </c>
      <c r="L138" s="122">
        <v>0.53504007268196974</v>
      </c>
      <c r="M138" s="122">
        <v>0.74004897250229351</v>
      </c>
      <c r="N138" s="122">
        <v>0.95374188158166773</v>
      </c>
      <c r="O138" s="123">
        <v>1.1721524982240083E-2</v>
      </c>
      <c r="P138" s="123">
        <v>7.2282737390480536E-2</v>
      </c>
      <c r="Q138" s="123">
        <v>2.1489462467440247E-2</v>
      </c>
      <c r="R138" s="123">
        <v>2.8652616623253618E-2</v>
      </c>
      <c r="S138" s="123">
        <v>2.1042563366810131E-2</v>
      </c>
      <c r="T138" s="123">
        <v>8.6800573888091759E-2</v>
      </c>
      <c r="U138" s="123">
        <v>1.2625538020086024E-2</v>
      </c>
      <c r="V138" s="123">
        <v>3.2498352010547141E-2</v>
      </c>
      <c r="W138" s="123">
        <v>6.4996704021094046E-2</v>
      </c>
      <c r="X138" s="158">
        <v>0.10514172709294628</v>
      </c>
      <c r="Y138" s="123">
        <v>1.7332454405625159E-2</v>
      </c>
      <c r="Z138" s="123">
        <v>1.5293342122610383E-2</v>
      </c>
      <c r="AA138" s="123">
        <v>1.871673392992923E-2</v>
      </c>
      <c r="AB138" s="123">
        <v>1.0862390227191059E-2</v>
      </c>
      <c r="AC138" s="123">
        <v>1.1405509738550612E-2</v>
      </c>
      <c r="AD138" s="125">
        <v>4.1778423950734915E-3</v>
      </c>
    </row>
    <row r="139" spans="1:30" ht="12.6" thickBot="1" x14ac:dyDescent="0.3">
      <c r="A139" s="199"/>
      <c r="B139" s="199"/>
      <c r="C139" s="199"/>
      <c r="D139" s="152">
        <v>16500000</v>
      </c>
      <c r="E139" s="157">
        <v>111462</v>
      </c>
      <c r="F139" s="139" t="s">
        <v>95</v>
      </c>
      <c r="G139" s="139" t="s">
        <v>42</v>
      </c>
      <c r="H139" s="140" t="s">
        <v>42</v>
      </c>
      <c r="I139" s="142">
        <v>2</v>
      </c>
      <c r="J139" s="142">
        <v>2</v>
      </c>
      <c r="K139" s="142">
        <v>2</v>
      </c>
      <c r="L139" s="143">
        <v>0.46495992731802849</v>
      </c>
      <c r="M139" s="143">
        <v>0.65104476913488629</v>
      </c>
      <c r="N139" s="143">
        <v>0.75094551247503194</v>
      </c>
      <c r="O139" s="144">
        <v>1.1721524982240083E-2</v>
      </c>
      <c r="P139" s="144">
        <v>7.2282737390480536E-2</v>
      </c>
      <c r="Q139" s="144">
        <v>2.1489462467440247E-2</v>
      </c>
      <c r="R139" s="144">
        <v>2.8652616623253618E-2</v>
      </c>
      <c r="S139" s="144">
        <v>2.1042563366810131E-2</v>
      </c>
      <c r="T139" s="144">
        <v>2.8933524629363921E-2</v>
      </c>
      <c r="U139" s="144">
        <v>8.4170253467240174E-3</v>
      </c>
      <c r="V139" s="144">
        <v>3.2498352010547141E-2</v>
      </c>
      <c r="W139" s="144">
        <v>6.4996704021094046E-2</v>
      </c>
      <c r="X139" s="145">
        <v>0.10514172709294628</v>
      </c>
      <c r="Y139" s="144">
        <v>2.5998681608437737E-2</v>
      </c>
      <c r="Z139" s="144">
        <v>7.6466710613051917E-3</v>
      </c>
      <c r="AA139" s="144">
        <v>1.871673392992923E-2</v>
      </c>
      <c r="AB139" s="144">
        <v>4.3449560908764232E-3</v>
      </c>
      <c r="AC139" s="144">
        <v>1.1405509738550612E-2</v>
      </c>
      <c r="AD139" s="146">
        <v>1.6711369580293964E-3</v>
      </c>
    </row>
    <row r="140" spans="1:30" x14ac:dyDescent="0.25">
      <c r="A140" s="197">
        <v>33</v>
      </c>
      <c r="B140" s="197" t="s">
        <v>90</v>
      </c>
      <c r="C140" s="197">
        <v>100</v>
      </c>
      <c r="D140" s="218" t="s">
        <v>106</v>
      </c>
      <c r="E140" s="161">
        <v>110456</v>
      </c>
      <c r="F140" s="118" t="s">
        <v>93</v>
      </c>
      <c r="G140" s="118">
        <v>1</v>
      </c>
      <c r="H140" s="119">
        <v>1</v>
      </c>
      <c r="I140" s="147">
        <v>1</v>
      </c>
      <c r="J140" s="147">
        <v>1</v>
      </c>
      <c r="K140" s="147">
        <v>1</v>
      </c>
      <c r="L140" s="122">
        <v>0.35171491692331253</v>
      </c>
      <c r="M140" s="122">
        <v>0.60510205389202265</v>
      </c>
      <c r="N140" s="122">
        <v>0.95144493096365668</v>
      </c>
      <c r="O140" s="123">
        <v>7.8143499881600555E-3</v>
      </c>
      <c r="P140" s="123">
        <v>4.8188491593653689E-2</v>
      </c>
      <c r="Q140" s="123">
        <v>1.4326308311626831E-2</v>
      </c>
      <c r="R140" s="123">
        <v>2.2040474325579706E-2</v>
      </c>
      <c r="S140" s="123">
        <v>1.402837557787342E-2</v>
      </c>
      <c r="T140" s="123">
        <v>3.8578032839151892E-2</v>
      </c>
      <c r="U140" s="123">
        <v>9.0182414429185887E-3</v>
      </c>
      <c r="V140" s="123">
        <v>2.1665568007031427E-2</v>
      </c>
      <c r="W140" s="123">
        <v>4.3331136014062695E-2</v>
      </c>
      <c r="X140" s="158">
        <v>8.0878251609958679E-2</v>
      </c>
      <c r="Y140" s="123">
        <v>1.2380324575446541E-2</v>
      </c>
      <c r="Z140" s="123">
        <v>9.1760052735662314E-3</v>
      </c>
      <c r="AA140" s="123">
        <v>1.3369095664235164E-2</v>
      </c>
      <c r="AB140" s="123">
        <v>6.3363942991947848E-3</v>
      </c>
      <c r="AC140" s="123">
        <v>8.1467926703932946E-3</v>
      </c>
      <c r="AD140" s="125">
        <v>2.4370747304595366E-3</v>
      </c>
    </row>
    <row r="141" spans="1:30" x14ac:dyDescent="0.25">
      <c r="A141" s="198"/>
      <c r="B141" s="198"/>
      <c r="C141" s="198"/>
      <c r="D141" s="219"/>
      <c r="E141" s="155">
        <v>110138</v>
      </c>
      <c r="F141" s="128" t="s">
        <v>94</v>
      </c>
      <c r="G141" s="128">
        <v>2</v>
      </c>
      <c r="H141" s="129">
        <v>2</v>
      </c>
      <c r="I141" s="130">
        <v>3</v>
      </c>
      <c r="J141" s="130">
        <v>3</v>
      </c>
      <c r="K141" s="130">
        <v>3</v>
      </c>
      <c r="L141" s="132">
        <v>0.3194138187231903</v>
      </c>
      <c r="M141" s="132">
        <v>0.54980916312170314</v>
      </c>
      <c r="N141" s="132">
        <v>0.84413799859927963</v>
      </c>
      <c r="O141" s="133">
        <v>7.8143499881600555E-3</v>
      </c>
      <c r="P141" s="133">
        <v>4.8188491593653689E-2</v>
      </c>
      <c r="Q141" s="133">
        <v>1.4326308311626831E-2</v>
      </c>
      <c r="R141" s="133">
        <v>1.3224284595347824E-2</v>
      </c>
      <c r="S141" s="133">
        <v>1.402837557787342E-2</v>
      </c>
      <c r="T141" s="133">
        <v>3.8578032839151892E-2</v>
      </c>
      <c r="U141" s="133">
        <v>6.0121609619457252E-3</v>
      </c>
      <c r="V141" s="133">
        <v>2.1665568007031427E-2</v>
      </c>
      <c r="W141" s="133">
        <v>4.3331136014062695E-2</v>
      </c>
      <c r="X141" s="134">
        <v>6.470260128796694E-2</v>
      </c>
      <c r="Y141" s="133">
        <v>1.2380324575446541E-2</v>
      </c>
      <c r="Z141" s="133">
        <v>9.1760052735662314E-3</v>
      </c>
      <c r="AA141" s="133">
        <v>1.0695276531388132E-2</v>
      </c>
      <c r="AB141" s="133">
        <v>6.3363942991947848E-3</v>
      </c>
      <c r="AC141" s="133">
        <v>6.5174341363146357E-3</v>
      </c>
      <c r="AD141" s="135">
        <v>2.4370747304595366E-3</v>
      </c>
    </row>
    <row r="142" spans="1:30" ht="12.6" thickBot="1" x14ac:dyDescent="0.3">
      <c r="A142" s="199"/>
      <c r="B142" s="199"/>
      <c r="C142" s="199"/>
      <c r="D142" s="149">
        <v>1950000</v>
      </c>
      <c r="E142" s="157">
        <v>111462</v>
      </c>
      <c r="F142" s="139" t="s">
        <v>95</v>
      </c>
      <c r="G142" s="139">
        <v>3</v>
      </c>
      <c r="H142" s="140">
        <v>3</v>
      </c>
      <c r="I142" s="162">
        <v>2</v>
      </c>
      <c r="J142" s="162">
        <v>2</v>
      </c>
      <c r="K142" s="162">
        <v>2</v>
      </c>
      <c r="L142" s="143">
        <v>0.32887126435349556</v>
      </c>
      <c r="M142" s="143">
        <v>0.56641222284771897</v>
      </c>
      <c r="N142" s="143">
        <v>0.86246430277413633</v>
      </c>
      <c r="O142" s="144">
        <v>7.8143499881600555E-3</v>
      </c>
      <c r="P142" s="144">
        <v>4.8188491593653689E-2</v>
      </c>
      <c r="Q142" s="144">
        <v>1.4326308311626831E-2</v>
      </c>
      <c r="R142" s="144">
        <v>2.2040474325579706E-2</v>
      </c>
      <c r="S142" s="144">
        <v>1.402837557787342E-2</v>
      </c>
      <c r="T142" s="144">
        <v>3.8578032839151892E-2</v>
      </c>
      <c r="U142" s="144">
        <v>6.0121609619457252E-3</v>
      </c>
      <c r="V142" s="144">
        <v>2.1665568007031427E-2</v>
      </c>
      <c r="W142" s="144">
        <v>4.3331136014062695E-2</v>
      </c>
      <c r="X142" s="145">
        <v>6.470260128796694E-2</v>
      </c>
      <c r="Y142" s="144">
        <v>1.8570486863169811E-2</v>
      </c>
      <c r="Z142" s="144">
        <v>4.5880026367831157E-3</v>
      </c>
      <c r="AA142" s="144">
        <v>1.3369095664235164E-2</v>
      </c>
      <c r="AB142" s="144">
        <v>2.5345577196779134E-3</v>
      </c>
      <c r="AC142" s="144">
        <v>8.1467926703932946E-3</v>
      </c>
      <c r="AD142" s="146">
        <v>9.7482989218381465E-4</v>
      </c>
    </row>
    <row r="143" spans="1:30" x14ac:dyDescent="0.25">
      <c r="A143" s="212">
        <v>34</v>
      </c>
      <c r="B143" s="212" t="s">
        <v>90</v>
      </c>
      <c r="C143" s="212">
        <v>110</v>
      </c>
      <c r="D143" s="224" t="s">
        <v>107</v>
      </c>
      <c r="E143" s="100">
        <v>110456</v>
      </c>
      <c r="F143" s="101" t="s">
        <v>93</v>
      </c>
      <c r="G143" s="101">
        <v>1</v>
      </c>
      <c r="H143" s="102">
        <v>1</v>
      </c>
      <c r="I143" s="185">
        <v>1</v>
      </c>
      <c r="J143" s="185">
        <v>1</v>
      </c>
      <c r="K143" s="103">
        <v>1</v>
      </c>
      <c r="L143" s="104">
        <v>0.34780762096690898</v>
      </c>
      <c r="M143" s="104">
        <v>0.59530237909368222</v>
      </c>
      <c r="N143" s="104">
        <v>0.94909179209555394</v>
      </c>
      <c r="O143" s="105">
        <v>9.7679374852000702E-3</v>
      </c>
      <c r="P143" s="105">
        <v>4.8188491593653689E-2</v>
      </c>
      <c r="Q143" s="105">
        <v>1.4326308311626831E-2</v>
      </c>
      <c r="R143" s="105">
        <v>2.2040474325579706E-2</v>
      </c>
      <c r="S143" s="105">
        <v>1.402837557787342E-2</v>
      </c>
      <c r="T143" s="105">
        <v>3.8578032839151892E-2</v>
      </c>
      <c r="U143" s="105">
        <v>9.0182414429185887E-3</v>
      </c>
      <c r="V143" s="105">
        <v>2.7855730294754692E-2</v>
      </c>
      <c r="W143" s="105">
        <v>4.3331136014062695E-2</v>
      </c>
      <c r="X143" s="106">
        <v>7.0094484728630849E-2</v>
      </c>
      <c r="Y143" s="105">
        <v>1.2380324575446541E-2</v>
      </c>
      <c r="Z143" s="105">
        <v>9.1760052735662314E-3</v>
      </c>
      <c r="AA143" s="105">
        <v>1.3369095664235164E-2</v>
      </c>
      <c r="AB143" s="105">
        <v>5.0691154393558268E-3</v>
      </c>
      <c r="AC143" s="105">
        <v>8.1467926703932946E-3</v>
      </c>
      <c r="AD143" s="105">
        <v>2.4370747304595366E-3</v>
      </c>
    </row>
    <row r="144" spans="1:30" x14ac:dyDescent="0.25">
      <c r="A144" s="198"/>
      <c r="B144" s="198"/>
      <c r="C144" s="198"/>
      <c r="D144" s="224"/>
      <c r="E144" s="155">
        <v>110138</v>
      </c>
      <c r="F144" s="128" t="s">
        <v>94</v>
      </c>
      <c r="G144" s="128">
        <v>2</v>
      </c>
      <c r="H144" s="129">
        <v>2</v>
      </c>
      <c r="I144" s="130">
        <v>3</v>
      </c>
      <c r="J144" s="130">
        <v>3</v>
      </c>
      <c r="K144" s="131">
        <v>2</v>
      </c>
      <c r="L144" s="132">
        <v>0.32582141059765851</v>
      </c>
      <c r="M144" s="132">
        <v>0.55829162717456671</v>
      </c>
      <c r="N144" s="132">
        <v>0.89762744644913917</v>
      </c>
      <c r="O144" s="133">
        <v>3.9071749940800277E-3</v>
      </c>
      <c r="P144" s="133">
        <v>4.8188491593653689E-2</v>
      </c>
      <c r="Q144" s="133">
        <v>1.4326308311626831E-2</v>
      </c>
      <c r="R144" s="133">
        <v>1.3224284595347824E-2</v>
      </c>
      <c r="S144" s="133">
        <v>1.402837557787342E-2</v>
      </c>
      <c r="T144" s="133">
        <v>3.8578032839151892E-2</v>
      </c>
      <c r="U144" s="133">
        <v>6.0121609619457252E-3</v>
      </c>
      <c r="V144" s="133">
        <v>2.7855730294754692E-2</v>
      </c>
      <c r="W144" s="133">
        <v>4.3331136014062695E-2</v>
      </c>
      <c r="X144" s="134">
        <v>7.0094484728630849E-2</v>
      </c>
      <c r="Y144" s="133">
        <v>1.2380324575446541E-2</v>
      </c>
      <c r="Z144" s="133">
        <v>9.1760052735662314E-3</v>
      </c>
      <c r="AA144" s="133">
        <v>1.0695276531388132E-2</v>
      </c>
      <c r="AB144" s="133">
        <v>5.0691154393558268E-3</v>
      </c>
      <c r="AC144" s="133">
        <v>6.5174341363146357E-3</v>
      </c>
      <c r="AD144" s="133">
        <v>2.4370747304595366E-3</v>
      </c>
    </row>
    <row r="145" spans="1:30" ht="12.6" thickBot="1" x14ac:dyDescent="0.3">
      <c r="A145" s="213"/>
      <c r="B145" s="213"/>
      <c r="C145" s="213"/>
      <c r="D145" s="159" t="s">
        <v>103</v>
      </c>
      <c r="E145" s="108">
        <v>111462</v>
      </c>
      <c r="F145" s="109" t="s">
        <v>95</v>
      </c>
      <c r="G145" s="109">
        <v>3</v>
      </c>
      <c r="H145" s="110">
        <v>3</v>
      </c>
      <c r="I145" s="186">
        <v>2</v>
      </c>
      <c r="J145" s="186">
        <v>2</v>
      </c>
      <c r="K145" s="111">
        <v>3</v>
      </c>
      <c r="L145" s="112">
        <v>0.32637096843543084</v>
      </c>
      <c r="M145" s="112">
        <v>0.56085111200434934</v>
      </c>
      <c r="N145" s="112">
        <v>0.85979952705276441</v>
      </c>
      <c r="O145" s="113">
        <v>9.7679374852000702E-3</v>
      </c>
      <c r="P145" s="113">
        <v>4.8188491593653689E-2</v>
      </c>
      <c r="Q145" s="113">
        <v>1.4326308311626831E-2</v>
      </c>
      <c r="R145" s="113">
        <v>2.2040474325579706E-2</v>
      </c>
      <c r="S145" s="113">
        <v>1.402837557787342E-2</v>
      </c>
      <c r="T145" s="113">
        <v>3.8578032839151892E-2</v>
      </c>
      <c r="U145" s="113">
        <v>6.0121609619457252E-3</v>
      </c>
      <c r="V145" s="113">
        <v>9.2852434315848966E-3</v>
      </c>
      <c r="W145" s="113">
        <v>4.3331136014062695E-2</v>
      </c>
      <c r="X145" s="114">
        <v>7.0094484728630849E-2</v>
      </c>
      <c r="Y145" s="113">
        <v>1.8570486863169811E-2</v>
      </c>
      <c r="Z145" s="113">
        <v>4.5880026367831157E-3</v>
      </c>
      <c r="AA145" s="113">
        <v>1.3369095664235164E-2</v>
      </c>
      <c r="AB145" s="113">
        <v>5.0691154393558268E-3</v>
      </c>
      <c r="AC145" s="113">
        <v>8.1467926703932946E-3</v>
      </c>
      <c r="AD145" s="113">
        <v>9.7482989218381465E-4</v>
      </c>
    </row>
    <row r="146" spans="1:30" x14ac:dyDescent="0.25">
      <c r="A146" s="197">
        <v>35</v>
      </c>
      <c r="B146" s="209" t="s">
        <v>108</v>
      </c>
      <c r="C146" s="197">
        <v>10</v>
      </c>
      <c r="D146" s="223" t="s">
        <v>109</v>
      </c>
      <c r="E146" s="161">
        <v>110164</v>
      </c>
      <c r="F146" s="118" t="s">
        <v>110</v>
      </c>
      <c r="G146" s="118">
        <v>1</v>
      </c>
      <c r="H146" s="119">
        <v>1</v>
      </c>
      <c r="I146" s="121">
        <v>1</v>
      </c>
      <c r="J146" s="121">
        <v>1</v>
      </c>
      <c r="K146" s="121">
        <v>1</v>
      </c>
      <c r="L146" s="122">
        <v>0.36335885637684395</v>
      </c>
      <c r="M146" s="122">
        <v>0.61235024442588226</v>
      </c>
      <c r="N146" s="122">
        <v>1</v>
      </c>
      <c r="O146" s="123">
        <v>9.0165576786462188E-3</v>
      </c>
      <c r="P146" s="123">
        <v>6.5711579445891399E-2</v>
      </c>
      <c r="Q146" s="123">
        <v>1.6530355744184808E-2</v>
      </c>
      <c r="R146" s="123">
        <v>2.2040474325579706E-2</v>
      </c>
      <c r="S146" s="123">
        <v>1.402837557787342E-2</v>
      </c>
      <c r="T146" s="123">
        <v>3.8578032839151892E-2</v>
      </c>
      <c r="U146" s="123">
        <v>7.0141877889366797E-3</v>
      </c>
      <c r="V146" s="123">
        <v>2.1665568007031427E-2</v>
      </c>
      <c r="W146" s="123">
        <v>4.3331136014062695E-2</v>
      </c>
      <c r="X146" s="158">
        <v>7.0094484728630849E-2</v>
      </c>
      <c r="Y146" s="123">
        <v>1.8570486863169811E-2</v>
      </c>
      <c r="Z146" s="123">
        <v>9.1760052735662314E-3</v>
      </c>
      <c r="AA146" s="123">
        <v>1.247782261995282E-2</v>
      </c>
      <c r="AB146" s="123">
        <v>5.4311951135955295E-3</v>
      </c>
      <c r="AC146" s="123">
        <v>7.6036731590337411E-3</v>
      </c>
      <c r="AD146" s="125">
        <v>2.0889211975367457E-3</v>
      </c>
    </row>
    <row r="147" spans="1:30" x14ac:dyDescent="0.25">
      <c r="A147" s="198"/>
      <c r="B147" s="210"/>
      <c r="C147" s="198"/>
      <c r="D147" s="224"/>
      <c r="E147" s="155">
        <v>111394</v>
      </c>
      <c r="F147" s="128" t="s">
        <v>111</v>
      </c>
      <c r="G147" s="128">
        <v>2</v>
      </c>
      <c r="H147" s="129">
        <v>2</v>
      </c>
      <c r="I147" s="131">
        <v>2</v>
      </c>
      <c r="J147" s="131">
        <v>2</v>
      </c>
      <c r="K147" s="131">
        <v>2</v>
      </c>
      <c r="L147" s="132">
        <v>0.34556235383827294</v>
      </c>
      <c r="M147" s="132">
        <v>0.58221796893790545</v>
      </c>
      <c r="N147" s="132">
        <v>0.91838149330793795</v>
      </c>
      <c r="O147" s="133">
        <v>9.0165576786462188E-3</v>
      </c>
      <c r="P147" s="133">
        <v>6.5711579445891399E-2</v>
      </c>
      <c r="Q147" s="133">
        <v>1.3224284595347845E-2</v>
      </c>
      <c r="R147" s="133">
        <v>1.3224284595347824E-2</v>
      </c>
      <c r="S147" s="133">
        <v>1.402837557787342E-2</v>
      </c>
      <c r="T147" s="133">
        <v>3.8578032839151892E-2</v>
      </c>
      <c r="U147" s="133">
        <v>7.0141877889366797E-3</v>
      </c>
      <c r="V147" s="133">
        <v>2.1665568007031427E-2</v>
      </c>
      <c r="W147" s="133">
        <v>4.3331136014062695E-2</v>
      </c>
      <c r="X147" s="134">
        <v>7.0094484728630849E-2</v>
      </c>
      <c r="Y147" s="133">
        <v>1.8570486863169811E-2</v>
      </c>
      <c r="Z147" s="133">
        <v>4.5880026367831157E-3</v>
      </c>
      <c r="AA147" s="133">
        <v>1.247782261995282E-2</v>
      </c>
      <c r="AB147" s="133">
        <v>4.3449560908764232E-3</v>
      </c>
      <c r="AC147" s="133">
        <v>7.6036731590337411E-3</v>
      </c>
      <c r="AD147" s="135">
        <v>2.0889211975367457E-3</v>
      </c>
    </row>
    <row r="148" spans="1:30" ht="12.6" thickBot="1" x14ac:dyDescent="0.3">
      <c r="A148" s="199"/>
      <c r="B148" s="211"/>
      <c r="C148" s="199"/>
      <c r="D148" s="152" t="s">
        <v>112</v>
      </c>
      <c r="E148" s="157">
        <v>110132</v>
      </c>
      <c r="F148" s="139" t="s">
        <v>113</v>
      </c>
      <c r="G148" s="139">
        <v>3</v>
      </c>
      <c r="H148" s="140">
        <v>3</v>
      </c>
      <c r="I148" s="142">
        <v>3</v>
      </c>
      <c r="J148" s="142">
        <v>3</v>
      </c>
      <c r="K148" s="142">
        <v>3</v>
      </c>
      <c r="L148" s="143">
        <v>0.29107878978488155</v>
      </c>
      <c r="M148" s="143">
        <v>0.4989789860661441</v>
      </c>
      <c r="N148" s="143">
        <v>0.67559816062919453</v>
      </c>
      <c r="O148" s="144">
        <v>5.4099346071877306E-3</v>
      </c>
      <c r="P148" s="144">
        <v>1.314231588917828E-2</v>
      </c>
      <c r="Q148" s="144">
        <v>1.3224284595347845E-2</v>
      </c>
      <c r="R148" s="144">
        <v>2.2040474325579706E-2</v>
      </c>
      <c r="S148" s="144">
        <v>1.402837557787342E-2</v>
      </c>
      <c r="T148" s="144">
        <v>3.8578032839151892E-2</v>
      </c>
      <c r="U148" s="144">
        <v>7.0141877889366797E-3</v>
      </c>
      <c r="V148" s="144">
        <v>2.1665568007031427E-2</v>
      </c>
      <c r="W148" s="144">
        <v>4.3331136014062695E-2</v>
      </c>
      <c r="X148" s="145">
        <v>7.0094484728630849E-2</v>
      </c>
      <c r="Y148" s="144">
        <v>6.1901622877232705E-3</v>
      </c>
      <c r="Z148" s="144">
        <v>9.1760052735662314E-3</v>
      </c>
      <c r="AA148" s="144">
        <v>1.247782261995282E-2</v>
      </c>
      <c r="AB148" s="144">
        <v>5.4311951135955295E-3</v>
      </c>
      <c r="AC148" s="144">
        <v>7.6036731590337411E-3</v>
      </c>
      <c r="AD148" s="146">
        <v>1.6711369580293964E-3</v>
      </c>
    </row>
    <row r="149" spans="1:30" x14ac:dyDescent="0.25">
      <c r="I149" s="167">
        <f>(12/146)</f>
        <v>8.2191780821917804E-2</v>
      </c>
      <c r="J149" s="167">
        <f>(14/146)</f>
        <v>9.5890410958904104E-2</v>
      </c>
      <c r="K149" s="167">
        <f>(29/146)</f>
        <v>0.19863013698630136</v>
      </c>
    </row>
    <row r="150" spans="1:30" x14ac:dyDescent="0.25">
      <c r="I150" s="167">
        <f>1-I149</f>
        <v>0.9178082191780822</v>
      </c>
      <c r="J150" s="167">
        <f t="shared" ref="J150:K150" si="2">1-J149</f>
        <v>0.90410958904109595</v>
      </c>
      <c r="K150" s="167">
        <f t="shared" si="2"/>
        <v>0.80136986301369861</v>
      </c>
    </row>
    <row r="151" spans="1:30" x14ac:dyDescent="0.25">
      <c r="I151" s="166">
        <f>146-12</f>
        <v>134</v>
      </c>
      <c r="J151" s="166">
        <f>146-14</f>
        <v>132</v>
      </c>
      <c r="K151" s="166">
        <f>146-29</f>
        <v>117</v>
      </c>
    </row>
  </sheetData>
  <mergeCells count="136">
    <mergeCell ref="A146:A148"/>
    <mergeCell ref="B146:B148"/>
    <mergeCell ref="C146:C148"/>
    <mergeCell ref="D146:D147"/>
    <mergeCell ref="A140:A142"/>
    <mergeCell ref="B140:B142"/>
    <mergeCell ref="C140:C142"/>
    <mergeCell ref="D140:D141"/>
    <mergeCell ref="A143:A145"/>
    <mergeCell ref="B143:B145"/>
    <mergeCell ref="C143:C145"/>
    <mergeCell ref="D143:D144"/>
    <mergeCell ref="A135:A137"/>
    <mergeCell ref="B135:B137"/>
    <mergeCell ref="C135:C137"/>
    <mergeCell ref="A138:A139"/>
    <mergeCell ref="B138:B139"/>
    <mergeCell ref="C138:C139"/>
    <mergeCell ref="D124:D125"/>
    <mergeCell ref="A128:A131"/>
    <mergeCell ref="B128:B131"/>
    <mergeCell ref="C128:C131"/>
    <mergeCell ref="D128:D129"/>
    <mergeCell ref="A132:A134"/>
    <mergeCell ref="B132:B134"/>
    <mergeCell ref="C132:C134"/>
    <mergeCell ref="D132:D133"/>
    <mergeCell ref="A120:A123"/>
    <mergeCell ref="B120:B123"/>
    <mergeCell ref="C120:C123"/>
    <mergeCell ref="A124:A127"/>
    <mergeCell ref="B124:B127"/>
    <mergeCell ref="C124:C127"/>
    <mergeCell ref="A114:A116"/>
    <mergeCell ref="B114:B116"/>
    <mergeCell ref="C114:C116"/>
    <mergeCell ref="D114:D115"/>
    <mergeCell ref="A117:A119"/>
    <mergeCell ref="B117:B119"/>
    <mergeCell ref="C117:C119"/>
    <mergeCell ref="A107:A109"/>
    <mergeCell ref="B107:B109"/>
    <mergeCell ref="C107:C109"/>
    <mergeCell ref="D107:D108"/>
    <mergeCell ref="A110:A113"/>
    <mergeCell ref="B110:B113"/>
    <mergeCell ref="C110:C113"/>
    <mergeCell ref="D110:D111"/>
    <mergeCell ref="A98:A102"/>
    <mergeCell ref="B98:B102"/>
    <mergeCell ref="C98:C102"/>
    <mergeCell ref="D101:D102"/>
    <mergeCell ref="A103:A106"/>
    <mergeCell ref="B103:B106"/>
    <mergeCell ref="C103:C106"/>
    <mergeCell ref="D105:D106"/>
    <mergeCell ref="A88:A92"/>
    <mergeCell ref="B88:B92"/>
    <mergeCell ref="C88:C92"/>
    <mergeCell ref="D88:D89"/>
    <mergeCell ref="A93:A97"/>
    <mergeCell ref="B93:B97"/>
    <mergeCell ref="C93:C97"/>
    <mergeCell ref="D93:D94"/>
    <mergeCell ref="A78:A82"/>
    <mergeCell ref="B78:B82"/>
    <mergeCell ref="C78:C82"/>
    <mergeCell ref="D78:D79"/>
    <mergeCell ref="A83:A87"/>
    <mergeCell ref="B83:B87"/>
    <mergeCell ref="C83:C87"/>
    <mergeCell ref="D83:D84"/>
    <mergeCell ref="A68:A72"/>
    <mergeCell ref="B68:B72"/>
    <mergeCell ref="C68:C72"/>
    <mergeCell ref="D71:D72"/>
    <mergeCell ref="A73:A77"/>
    <mergeCell ref="B73:B77"/>
    <mergeCell ref="C73:C77"/>
    <mergeCell ref="D76:D77"/>
    <mergeCell ref="A58:A62"/>
    <mergeCell ref="B58:B62"/>
    <mergeCell ref="C58:C62"/>
    <mergeCell ref="D61:D62"/>
    <mergeCell ref="A63:A67"/>
    <mergeCell ref="B63:B67"/>
    <mergeCell ref="C63:C67"/>
    <mergeCell ref="D66:D67"/>
    <mergeCell ref="A48:A52"/>
    <mergeCell ref="B48:B52"/>
    <mergeCell ref="C48:C52"/>
    <mergeCell ref="D48:D49"/>
    <mergeCell ref="A53:A57"/>
    <mergeCell ref="B53:B57"/>
    <mergeCell ref="C53:C57"/>
    <mergeCell ref="D56:D57"/>
    <mergeCell ref="A38:A42"/>
    <mergeCell ref="B38:B42"/>
    <mergeCell ref="C38:C42"/>
    <mergeCell ref="D38:D39"/>
    <mergeCell ref="A43:A47"/>
    <mergeCell ref="B43:B47"/>
    <mergeCell ref="C43:C47"/>
    <mergeCell ref="D43:D44"/>
    <mergeCell ref="D23:D24"/>
    <mergeCell ref="A28:A32"/>
    <mergeCell ref="B28:B32"/>
    <mergeCell ref="C28:C32"/>
    <mergeCell ref="D31:D32"/>
    <mergeCell ref="A33:A37"/>
    <mergeCell ref="B33:B37"/>
    <mergeCell ref="C33:C37"/>
    <mergeCell ref="D33:D34"/>
    <mergeCell ref="A20:A22"/>
    <mergeCell ref="B20:B22"/>
    <mergeCell ref="C20:C22"/>
    <mergeCell ref="A23:A27"/>
    <mergeCell ref="B23:B27"/>
    <mergeCell ref="C23:C27"/>
    <mergeCell ref="A10:A16"/>
    <mergeCell ref="B10:B16"/>
    <mergeCell ref="C10:C16"/>
    <mergeCell ref="D10:D11"/>
    <mergeCell ref="D14:D16"/>
    <mergeCell ref="A17:A19"/>
    <mergeCell ref="B17:B19"/>
    <mergeCell ref="C17:C19"/>
    <mergeCell ref="D17:D18"/>
    <mergeCell ref="A3:A4"/>
    <mergeCell ref="B3:B4"/>
    <mergeCell ref="C3:C4"/>
    <mergeCell ref="D3:D4"/>
    <mergeCell ref="A5:A9"/>
    <mergeCell ref="B5:B9"/>
    <mergeCell ref="C5:C9"/>
    <mergeCell ref="D8:D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1"/>
  <sheetViews>
    <sheetView workbookViewId="0">
      <selection activeCell="A2" sqref="A2:U148"/>
    </sheetView>
  </sheetViews>
  <sheetFormatPr defaultRowHeight="14.4" x14ac:dyDescent="0.3"/>
  <cols>
    <col min="1" max="1" width="3.5546875" bestFit="1" customWidth="1"/>
    <col min="2" max="2" width="9.5546875" bestFit="1" customWidth="1"/>
    <col min="3" max="3" width="7.109375" bestFit="1" customWidth="1"/>
    <col min="4" max="4" width="34.6640625" customWidth="1"/>
    <col min="5" max="5" width="9.109375" bestFit="1" customWidth="1"/>
    <col min="6" max="7" width="9.109375" hidden="1" customWidth="1"/>
    <col min="8" max="8" width="3.88671875" style="1" hidden="1" customWidth="1"/>
    <col min="9" max="11" width="7.109375" style="1" hidden="1" customWidth="1"/>
    <col min="12" max="14" width="9.5546875" style="2" hidden="1" customWidth="1"/>
    <col min="15" max="30" width="5.6640625" customWidth="1"/>
  </cols>
  <sheetData>
    <row r="1" spans="1:30" ht="15" thickBot="1" x14ac:dyDescent="0.35"/>
    <row r="2" spans="1:30" ht="15" thickBot="1" x14ac:dyDescent="0.35">
      <c r="A2" s="91" t="s">
        <v>0</v>
      </c>
      <c r="B2" s="91" t="s">
        <v>1</v>
      </c>
      <c r="C2" s="91" t="s">
        <v>2</v>
      </c>
      <c r="D2" s="92" t="s">
        <v>3</v>
      </c>
      <c r="E2" s="93" t="s">
        <v>4</v>
      </c>
      <c r="F2" s="94" t="s">
        <v>5</v>
      </c>
      <c r="G2" s="94" t="s">
        <v>6</v>
      </c>
      <c r="H2" s="95" t="s">
        <v>7</v>
      </c>
      <c r="I2" s="95" t="s">
        <v>8</v>
      </c>
      <c r="J2" s="95" t="s">
        <v>9</v>
      </c>
      <c r="K2" s="95" t="s">
        <v>10</v>
      </c>
      <c r="L2" s="96" t="s">
        <v>11</v>
      </c>
      <c r="M2" s="96" t="s">
        <v>12</v>
      </c>
      <c r="N2" s="96" t="s">
        <v>13</v>
      </c>
      <c r="O2" s="94" t="s">
        <v>14</v>
      </c>
      <c r="P2" s="94" t="s">
        <v>15</v>
      </c>
      <c r="Q2" s="94" t="s">
        <v>16</v>
      </c>
      <c r="R2" s="94" t="s">
        <v>17</v>
      </c>
      <c r="S2" s="94" t="s">
        <v>18</v>
      </c>
      <c r="T2" s="94" t="s">
        <v>19</v>
      </c>
      <c r="U2" s="94" t="s">
        <v>20</v>
      </c>
      <c r="V2" s="182" t="s">
        <v>21</v>
      </c>
      <c r="W2" s="183" t="s">
        <v>22</v>
      </c>
      <c r="X2" s="184" t="s">
        <v>23</v>
      </c>
      <c r="Y2" s="97" t="s">
        <v>24</v>
      </c>
      <c r="Z2" s="97" t="s">
        <v>25</v>
      </c>
      <c r="AA2" s="94" t="s">
        <v>26</v>
      </c>
      <c r="AB2" s="94" t="s">
        <v>27</v>
      </c>
      <c r="AC2" s="94" t="s">
        <v>28</v>
      </c>
      <c r="AD2" s="99" t="s">
        <v>29</v>
      </c>
    </row>
    <row r="3" spans="1:30" x14ac:dyDescent="0.3">
      <c r="A3" s="197">
        <v>1</v>
      </c>
      <c r="B3" s="197" t="s">
        <v>30</v>
      </c>
      <c r="C3" s="197">
        <v>10</v>
      </c>
      <c r="D3" s="218" t="s">
        <v>31</v>
      </c>
      <c r="E3" s="161">
        <v>113767</v>
      </c>
      <c r="F3" s="118" t="s">
        <v>32</v>
      </c>
      <c r="G3" s="118">
        <v>1</v>
      </c>
      <c r="H3" s="119">
        <v>1</v>
      </c>
      <c r="I3" s="121">
        <v>1</v>
      </c>
      <c r="J3" s="121">
        <v>1</v>
      </c>
      <c r="K3" s="121">
        <v>2</v>
      </c>
      <c r="L3" s="122">
        <v>0.51153515064562338</v>
      </c>
      <c r="M3" s="122">
        <v>0.70434864334104696</v>
      </c>
      <c r="N3" s="122">
        <v>0.75309492302051462</v>
      </c>
      <c r="O3" s="123">
        <v>0.70710678118654746</v>
      </c>
      <c r="P3" s="123">
        <v>0.70710678118654746</v>
      </c>
      <c r="Q3" s="123">
        <v>0.70710678118654746</v>
      </c>
      <c r="R3" s="123">
        <v>0.70710678118654746</v>
      </c>
      <c r="S3" s="123">
        <v>0.70710678118654746</v>
      </c>
      <c r="T3" s="123">
        <v>0.70710678118654746</v>
      </c>
      <c r="U3" s="123">
        <v>0.83205029433784372</v>
      </c>
      <c r="V3" s="133">
        <v>0.70710678118654746</v>
      </c>
      <c r="W3" s="133">
        <v>0.31622776601683794</v>
      </c>
      <c r="X3" s="134">
        <v>0.89442719099991586</v>
      </c>
      <c r="Y3" s="123">
        <v>0.70710678118654746</v>
      </c>
      <c r="Z3" s="123">
        <v>0.97014250014533188</v>
      </c>
      <c r="AA3" s="123">
        <v>0.70710678118654746</v>
      </c>
      <c r="AB3" s="123">
        <v>0.70710678118654746</v>
      </c>
      <c r="AC3" s="123">
        <v>0.70710678118654746</v>
      </c>
      <c r="AD3" s="125">
        <v>0.70710678118654746</v>
      </c>
    </row>
    <row r="4" spans="1:30" ht="15" thickBot="1" x14ac:dyDescent="0.35">
      <c r="A4" s="199"/>
      <c r="B4" s="199"/>
      <c r="C4" s="199"/>
      <c r="D4" s="222"/>
      <c r="E4" s="108">
        <v>113952</v>
      </c>
      <c r="F4" s="109" t="s">
        <v>33</v>
      </c>
      <c r="G4" s="109">
        <v>2</v>
      </c>
      <c r="H4" s="110">
        <v>2</v>
      </c>
      <c r="I4" s="111">
        <v>2</v>
      </c>
      <c r="J4" s="111">
        <v>2</v>
      </c>
      <c r="K4" s="111">
        <v>1</v>
      </c>
      <c r="L4" s="112">
        <v>0.48846484935437506</v>
      </c>
      <c r="M4" s="112">
        <v>0.66999460544258249</v>
      </c>
      <c r="N4" s="112">
        <v>0.69869457328006501</v>
      </c>
      <c r="O4" s="113">
        <v>0.70710678118654746</v>
      </c>
      <c r="P4" s="113">
        <v>0.70710678118654746</v>
      </c>
      <c r="Q4" s="113">
        <v>0.70710678118654746</v>
      </c>
      <c r="R4" s="113">
        <v>0.70710678118654746</v>
      </c>
      <c r="S4" s="113">
        <v>0.70710678118654746</v>
      </c>
      <c r="T4" s="113">
        <v>0.70710678118654746</v>
      </c>
      <c r="U4" s="113">
        <v>0.55470019622522915</v>
      </c>
      <c r="V4" s="113">
        <v>0.70710678118654746</v>
      </c>
      <c r="W4" s="113">
        <v>0.94868329805051377</v>
      </c>
      <c r="X4" s="114">
        <v>0.44721359549995793</v>
      </c>
      <c r="Y4" s="113">
        <v>0.70710678118654746</v>
      </c>
      <c r="Z4" s="113">
        <v>0.24253562503633297</v>
      </c>
      <c r="AA4" s="113">
        <v>0.70710678118654746</v>
      </c>
      <c r="AB4" s="113">
        <v>0.70710678118654746</v>
      </c>
      <c r="AC4" s="113">
        <v>0.70710678118654746</v>
      </c>
      <c r="AD4" s="115">
        <v>0.70710678118654746</v>
      </c>
    </row>
    <row r="5" spans="1:30" x14ac:dyDescent="0.3">
      <c r="A5" s="197">
        <v>2</v>
      </c>
      <c r="B5" s="197" t="s">
        <v>34</v>
      </c>
      <c r="C5" s="197">
        <v>20</v>
      </c>
      <c r="D5" s="116" t="s">
        <v>35</v>
      </c>
      <c r="E5" s="117">
        <v>110660</v>
      </c>
      <c r="F5" s="118" t="s">
        <v>36</v>
      </c>
      <c r="G5" s="118">
        <v>1</v>
      </c>
      <c r="H5" s="119">
        <v>1</v>
      </c>
      <c r="I5" s="120">
        <v>3</v>
      </c>
      <c r="J5" s="120">
        <v>3</v>
      </c>
      <c r="K5" s="121">
        <v>3</v>
      </c>
      <c r="L5" s="122">
        <v>0.20845499648493931</v>
      </c>
      <c r="M5" s="122">
        <v>0.44446606800970456</v>
      </c>
      <c r="N5" s="122">
        <v>0.6755866744236062</v>
      </c>
      <c r="O5" s="123">
        <v>0.53300179088902611</v>
      </c>
      <c r="P5" s="123">
        <v>0.47891314261057566</v>
      </c>
      <c r="Q5" s="123">
        <v>0.48336824452283178</v>
      </c>
      <c r="R5" s="123">
        <v>0.31108550841912758</v>
      </c>
      <c r="S5" s="123">
        <v>0.44721359549995793</v>
      </c>
      <c r="T5" s="123">
        <v>0.49029033784546011</v>
      </c>
      <c r="U5" s="123">
        <v>0.54772255750516607</v>
      </c>
      <c r="V5" s="123">
        <v>0.31108550841912758</v>
      </c>
      <c r="W5" s="123">
        <v>0.6546536707079772</v>
      </c>
      <c r="X5" s="124">
        <v>0.32879797461071458</v>
      </c>
      <c r="Y5" s="123">
        <v>0.41602514716892186</v>
      </c>
      <c r="Z5" s="123">
        <v>0.39223227027636809</v>
      </c>
      <c r="AA5" s="123">
        <v>0.44721359549995793</v>
      </c>
      <c r="AB5" s="123">
        <v>0.50507627227610541</v>
      </c>
      <c r="AC5" s="123">
        <v>0.37139067635410372</v>
      </c>
      <c r="AD5" s="125">
        <v>0.45584230583855179</v>
      </c>
    </row>
    <row r="6" spans="1:30" x14ac:dyDescent="0.3">
      <c r="A6" s="198"/>
      <c r="B6" s="198"/>
      <c r="C6" s="198"/>
      <c r="D6" s="126" t="s">
        <v>37</v>
      </c>
      <c r="E6" s="127">
        <v>111156</v>
      </c>
      <c r="F6" s="128" t="s">
        <v>38</v>
      </c>
      <c r="G6" s="128">
        <v>2</v>
      </c>
      <c r="H6" s="129">
        <v>2</v>
      </c>
      <c r="I6" s="130">
        <v>1</v>
      </c>
      <c r="J6" s="130">
        <v>1</v>
      </c>
      <c r="K6" s="131">
        <v>2</v>
      </c>
      <c r="L6" s="132">
        <v>0.22419555588724729</v>
      </c>
      <c r="M6" s="132">
        <v>0.47777079585687637</v>
      </c>
      <c r="N6" s="132">
        <v>0.6910267091238439</v>
      </c>
      <c r="O6" s="133">
        <v>0.53300179088902611</v>
      </c>
      <c r="P6" s="133">
        <v>0.47891314261057566</v>
      </c>
      <c r="Q6" s="133">
        <v>0.48336824452283178</v>
      </c>
      <c r="R6" s="133">
        <v>0.51847584736521268</v>
      </c>
      <c r="S6" s="133">
        <v>0.44721359549995793</v>
      </c>
      <c r="T6" s="133">
        <v>0.49029033784546011</v>
      </c>
      <c r="U6" s="133">
        <v>0.36514837167011072</v>
      </c>
      <c r="V6" s="133">
        <v>0.51847584736521268</v>
      </c>
      <c r="W6" s="133">
        <v>0.6546536707079772</v>
      </c>
      <c r="X6" s="134">
        <v>0.32879797461071458</v>
      </c>
      <c r="Y6" s="133">
        <v>0.41602514716892186</v>
      </c>
      <c r="Z6" s="133">
        <v>0.78446454055273618</v>
      </c>
      <c r="AA6" s="133">
        <v>0.44721359549995793</v>
      </c>
      <c r="AB6" s="133">
        <v>0.50507627227610541</v>
      </c>
      <c r="AC6" s="133">
        <v>0.46423834544262971</v>
      </c>
      <c r="AD6" s="135">
        <v>0.56980288229818976</v>
      </c>
    </row>
    <row r="7" spans="1:30" x14ac:dyDescent="0.3">
      <c r="A7" s="198"/>
      <c r="B7" s="198"/>
      <c r="C7" s="198"/>
      <c r="D7" s="136">
        <v>25000000</v>
      </c>
      <c r="E7" s="127">
        <v>110354</v>
      </c>
      <c r="F7" s="128" t="s">
        <v>39</v>
      </c>
      <c r="G7" s="128">
        <v>3</v>
      </c>
      <c r="H7" s="129">
        <v>3</v>
      </c>
      <c r="I7" s="137">
        <v>5</v>
      </c>
      <c r="J7" s="137">
        <v>5</v>
      </c>
      <c r="K7" s="131">
        <v>4</v>
      </c>
      <c r="L7" s="132">
        <v>0.16752984286735279</v>
      </c>
      <c r="M7" s="132">
        <v>0.36160437058617284</v>
      </c>
      <c r="N7" s="132">
        <v>0.54934653240066178</v>
      </c>
      <c r="O7" s="133">
        <v>0.53300179088902611</v>
      </c>
      <c r="P7" s="133">
        <v>0.28734788556634538</v>
      </c>
      <c r="Q7" s="133">
        <v>0.38669459561826541</v>
      </c>
      <c r="R7" s="133">
        <v>0.31108550841912758</v>
      </c>
      <c r="S7" s="133">
        <v>0.44721359549995793</v>
      </c>
      <c r="T7" s="133">
        <v>0.49029033784546011</v>
      </c>
      <c r="U7" s="133">
        <v>0.36514837167011072</v>
      </c>
      <c r="V7" s="133">
        <v>0.51847584736521268</v>
      </c>
      <c r="W7" s="133">
        <v>0.21821789023599239</v>
      </c>
      <c r="X7" s="134">
        <v>0.32879797461071458</v>
      </c>
      <c r="Y7" s="133">
        <v>0.41602514716892186</v>
      </c>
      <c r="Z7" s="133">
        <v>0.19611613513818404</v>
      </c>
      <c r="AA7" s="133">
        <v>0.44721359549995793</v>
      </c>
      <c r="AB7" s="133">
        <v>0.40406101782088427</v>
      </c>
      <c r="AC7" s="133">
        <v>0.46423834544262971</v>
      </c>
      <c r="AD7" s="135">
        <v>0.45584230583855179</v>
      </c>
    </row>
    <row r="8" spans="1:30" x14ac:dyDescent="0.3">
      <c r="A8" s="198"/>
      <c r="B8" s="198"/>
      <c r="C8" s="198"/>
      <c r="D8" s="220"/>
      <c r="E8" s="127">
        <v>114020</v>
      </c>
      <c r="F8" s="128" t="s">
        <v>40</v>
      </c>
      <c r="G8" s="128">
        <v>4</v>
      </c>
      <c r="H8" s="129">
        <v>4</v>
      </c>
      <c r="I8" s="137">
        <v>2</v>
      </c>
      <c r="J8" s="137">
        <v>2</v>
      </c>
      <c r="K8" s="131">
        <v>1</v>
      </c>
      <c r="L8" s="132">
        <v>0.21827358662785762</v>
      </c>
      <c r="M8" s="132">
        <v>0.4713342908655811</v>
      </c>
      <c r="N8" s="132">
        <v>0.75176327228632811</v>
      </c>
      <c r="O8" s="133">
        <v>0.31980107453341566</v>
      </c>
      <c r="P8" s="133">
        <v>0.47891314261057566</v>
      </c>
      <c r="Q8" s="133">
        <v>0.38669459561826541</v>
      </c>
      <c r="R8" s="133">
        <v>0.51847584736521268</v>
      </c>
      <c r="S8" s="133">
        <v>0.44721359549995793</v>
      </c>
      <c r="T8" s="133">
        <v>0.49029033784546011</v>
      </c>
      <c r="U8" s="133">
        <v>0.36514837167011072</v>
      </c>
      <c r="V8" s="133">
        <v>0.51847584736521268</v>
      </c>
      <c r="W8" s="133">
        <v>0.21821789023599239</v>
      </c>
      <c r="X8" s="134">
        <v>0.65759594922142917</v>
      </c>
      <c r="Y8" s="133">
        <v>0.55470019622522915</v>
      </c>
      <c r="Z8" s="133">
        <v>0.19611613513818404</v>
      </c>
      <c r="AA8" s="133">
        <v>0.44721359549995793</v>
      </c>
      <c r="AB8" s="133">
        <v>0.40406101782088427</v>
      </c>
      <c r="AC8" s="133">
        <v>0.46423834544262971</v>
      </c>
      <c r="AD8" s="135">
        <v>0.45584230583855179</v>
      </c>
    </row>
    <row r="9" spans="1:30" ht="15" thickBot="1" x14ac:dyDescent="0.35">
      <c r="A9" s="199"/>
      <c r="B9" s="199"/>
      <c r="C9" s="199"/>
      <c r="D9" s="221"/>
      <c r="E9" s="138">
        <v>112828</v>
      </c>
      <c r="F9" s="139" t="s">
        <v>41</v>
      </c>
      <c r="G9" s="139" t="s">
        <v>42</v>
      </c>
      <c r="H9" s="140" t="s">
        <v>42</v>
      </c>
      <c r="I9" s="141">
        <v>4</v>
      </c>
      <c r="J9" s="141">
        <v>4</v>
      </c>
      <c r="K9" s="142">
        <v>5</v>
      </c>
      <c r="L9" s="143">
        <v>0.18154601813260129</v>
      </c>
      <c r="M9" s="143">
        <v>0.39189280336232396</v>
      </c>
      <c r="N9" s="143">
        <v>0.64703877833980628</v>
      </c>
      <c r="O9" s="144">
        <v>0.21320071635561041</v>
      </c>
      <c r="P9" s="144">
        <v>0.47891314261057566</v>
      </c>
      <c r="Q9" s="144">
        <v>0.48336824452283178</v>
      </c>
      <c r="R9" s="144">
        <v>0.51847584736521268</v>
      </c>
      <c r="S9" s="144">
        <v>0.44721359549995793</v>
      </c>
      <c r="T9" s="144">
        <v>0.19611613513818404</v>
      </c>
      <c r="U9" s="144">
        <v>0.54772255750516607</v>
      </c>
      <c r="V9" s="144">
        <v>0.31108550841912758</v>
      </c>
      <c r="W9" s="144">
        <v>0.21821789023599239</v>
      </c>
      <c r="X9" s="145">
        <v>0.49319696191607187</v>
      </c>
      <c r="Y9" s="144">
        <v>0.41602514716892186</v>
      </c>
      <c r="Z9" s="144">
        <v>0.39223227027636809</v>
      </c>
      <c r="AA9" s="144">
        <v>0.44721359549995793</v>
      </c>
      <c r="AB9" s="144">
        <v>0.40406101782088427</v>
      </c>
      <c r="AC9" s="144">
        <v>0.46423834544262971</v>
      </c>
      <c r="AD9" s="146">
        <v>0.22792115291927589</v>
      </c>
    </row>
    <row r="10" spans="1:30" ht="15" thickBot="1" x14ac:dyDescent="0.35">
      <c r="A10" s="197">
        <v>3</v>
      </c>
      <c r="B10" s="197" t="s">
        <v>34</v>
      </c>
      <c r="C10" s="197">
        <v>30</v>
      </c>
      <c r="D10" s="218" t="s">
        <v>43</v>
      </c>
      <c r="E10" s="117">
        <v>110211</v>
      </c>
      <c r="F10" s="118" t="s">
        <v>44</v>
      </c>
      <c r="G10" s="118">
        <v>1</v>
      </c>
      <c r="H10" s="119">
        <v>1</v>
      </c>
      <c r="I10" s="121">
        <f>RANK(L10,$L$10:$L$16,0)</f>
        <v>1</v>
      </c>
      <c r="J10" s="147">
        <f>RANK(M10,$M$10:$M$16,0)</f>
        <v>1</v>
      </c>
      <c r="K10" s="120">
        <v>2</v>
      </c>
      <c r="L10" s="122">
        <v>0.16385209744532883</v>
      </c>
      <c r="M10" s="122">
        <v>0.41536348861194017</v>
      </c>
      <c r="N10" s="122">
        <v>0.45723038611664302</v>
      </c>
      <c r="O10" s="123">
        <v>0.42562826537937432</v>
      </c>
      <c r="P10" s="123">
        <v>0.39652579285907208</v>
      </c>
      <c r="Q10" s="123">
        <v>0.39904344223381105</v>
      </c>
      <c r="R10" s="123">
        <v>0.25087260300212721</v>
      </c>
      <c r="S10" s="123">
        <v>0.3779644730092272</v>
      </c>
      <c r="T10" s="123">
        <v>0.43355498476205995</v>
      </c>
      <c r="U10" s="123">
        <v>0.32444284226152509</v>
      </c>
      <c r="V10" s="123">
        <v>0.47457899787624952</v>
      </c>
      <c r="W10" s="123">
        <v>0.2581988897471611</v>
      </c>
      <c r="X10" s="124">
        <v>0.54882129994845175</v>
      </c>
      <c r="Y10" s="123">
        <v>0.34188172937891381</v>
      </c>
      <c r="Z10" s="123">
        <v>0.71842120810709964</v>
      </c>
      <c r="AA10" s="123">
        <v>0.40291148201269011</v>
      </c>
      <c r="AB10" s="123">
        <v>0.39904344223381105</v>
      </c>
      <c r="AC10" s="123">
        <v>0.3880752628531664</v>
      </c>
      <c r="AD10" s="125">
        <v>0.42874646285627205</v>
      </c>
    </row>
    <row r="11" spans="1:30" ht="15" thickBot="1" x14ac:dyDescent="0.35">
      <c r="A11" s="198"/>
      <c r="B11" s="198"/>
      <c r="C11" s="198"/>
      <c r="D11" s="219"/>
      <c r="E11" s="127">
        <v>113799</v>
      </c>
      <c r="F11" s="128" t="s">
        <v>45</v>
      </c>
      <c r="G11" s="128">
        <v>2</v>
      </c>
      <c r="H11" s="129">
        <v>2</v>
      </c>
      <c r="I11" s="121">
        <f t="shared" ref="I11:I16" si="0">RANK(L11,$L$10:$L$16,0)</f>
        <v>2</v>
      </c>
      <c r="J11" s="147">
        <f t="shared" ref="J11:J16" si="1">RANK(M11,$M$10:$M$16,0)</f>
        <v>2</v>
      </c>
      <c r="K11" s="130">
        <v>3</v>
      </c>
      <c r="L11" s="132">
        <v>0.15499656362914244</v>
      </c>
      <c r="M11" s="132">
        <v>0.3944436868115741</v>
      </c>
      <c r="N11" s="132">
        <v>0.45487036979491413</v>
      </c>
      <c r="O11" s="133">
        <v>0.42562826537937432</v>
      </c>
      <c r="P11" s="133">
        <v>0.39652579285907208</v>
      </c>
      <c r="Q11" s="133">
        <v>0.39904344223381105</v>
      </c>
      <c r="R11" s="133">
        <v>0.41812100500354538</v>
      </c>
      <c r="S11" s="133">
        <v>0.3779644730092272</v>
      </c>
      <c r="T11" s="133">
        <v>0.43355498476205995</v>
      </c>
      <c r="U11" s="133">
        <v>0.32444284226152509</v>
      </c>
      <c r="V11" s="133">
        <v>0.47457899787624952</v>
      </c>
      <c r="W11" s="133">
        <v>0.2581988897471611</v>
      </c>
      <c r="X11" s="134">
        <v>0.43905703995876139</v>
      </c>
      <c r="Y11" s="133">
        <v>0.45584230583855179</v>
      </c>
      <c r="Z11" s="133">
        <v>0.17960530202677491</v>
      </c>
      <c r="AA11" s="133">
        <v>0.40291148201269011</v>
      </c>
      <c r="AB11" s="133">
        <v>0.39904344223381105</v>
      </c>
      <c r="AC11" s="133">
        <v>0.3880752628531664</v>
      </c>
      <c r="AD11" s="135">
        <v>0.42874646285627205</v>
      </c>
    </row>
    <row r="12" spans="1:30" ht="15" thickBot="1" x14ac:dyDescent="0.35">
      <c r="A12" s="198"/>
      <c r="B12" s="198"/>
      <c r="C12" s="198"/>
      <c r="D12" s="126" t="s">
        <v>37</v>
      </c>
      <c r="E12" s="127">
        <v>110660</v>
      </c>
      <c r="F12" s="128" t="s">
        <v>36</v>
      </c>
      <c r="G12" s="128" t="s">
        <v>42</v>
      </c>
      <c r="H12" s="129">
        <v>3</v>
      </c>
      <c r="I12" s="121">
        <f t="shared" si="0"/>
        <v>3</v>
      </c>
      <c r="J12" s="120">
        <f t="shared" si="1"/>
        <v>4</v>
      </c>
      <c r="K12" s="130">
        <v>1</v>
      </c>
      <c r="L12" s="132">
        <v>0.15107760156613798</v>
      </c>
      <c r="M12" s="132">
        <v>0.37773570476063273</v>
      </c>
      <c r="N12" s="132">
        <v>0.64318137766588634</v>
      </c>
      <c r="O12" s="133">
        <v>0.42562826537937432</v>
      </c>
      <c r="P12" s="133">
        <v>0.39652579285907208</v>
      </c>
      <c r="Q12" s="133">
        <v>0.39904344223381105</v>
      </c>
      <c r="R12" s="133">
        <v>0.25087260300212721</v>
      </c>
      <c r="S12" s="133">
        <v>0.3779644730092272</v>
      </c>
      <c r="T12" s="133">
        <v>0.17342199390482399</v>
      </c>
      <c r="U12" s="133">
        <v>0.48666426339228763</v>
      </c>
      <c r="V12" s="133">
        <v>0.28474739872574972</v>
      </c>
      <c r="W12" s="133">
        <v>0.7745966692414834</v>
      </c>
      <c r="X12" s="148">
        <v>0.32929277996907103</v>
      </c>
      <c r="Y12" s="133">
        <v>0.34188172937891381</v>
      </c>
      <c r="Z12" s="133">
        <v>0.35921060405354982</v>
      </c>
      <c r="AA12" s="133">
        <v>0.16116459280507606</v>
      </c>
      <c r="AB12" s="133">
        <v>0.39904344223381105</v>
      </c>
      <c r="AC12" s="133">
        <v>0.31046021028253312</v>
      </c>
      <c r="AD12" s="135">
        <v>0.34299717028501764</v>
      </c>
    </row>
    <row r="13" spans="1:30" ht="15" thickBot="1" x14ac:dyDescent="0.35">
      <c r="A13" s="198"/>
      <c r="B13" s="198"/>
      <c r="C13" s="198"/>
      <c r="D13" s="136">
        <v>10550000</v>
      </c>
      <c r="E13" s="127">
        <v>111156</v>
      </c>
      <c r="F13" s="128" t="s">
        <v>38</v>
      </c>
      <c r="G13" s="128" t="s">
        <v>42</v>
      </c>
      <c r="H13" s="129" t="s">
        <v>42</v>
      </c>
      <c r="I13" s="121">
        <f t="shared" si="0"/>
        <v>6</v>
      </c>
      <c r="J13" s="147">
        <f t="shared" si="1"/>
        <v>6</v>
      </c>
      <c r="K13" s="137">
        <v>7</v>
      </c>
      <c r="L13" s="132">
        <v>0.12718277869779007</v>
      </c>
      <c r="M13" s="132">
        <v>0.32397935238062231</v>
      </c>
      <c r="N13" s="132">
        <v>0.29868096574102965</v>
      </c>
      <c r="O13" s="133">
        <v>0.42562826537937432</v>
      </c>
      <c r="P13" s="133">
        <v>0.39652579285907208</v>
      </c>
      <c r="Q13" s="133">
        <v>0.39904344223381105</v>
      </c>
      <c r="R13" s="133">
        <v>0.41812100500354538</v>
      </c>
      <c r="S13" s="133">
        <v>0.3779644730092272</v>
      </c>
      <c r="T13" s="133">
        <v>0.17342199390482399</v>
      </c>
      <c r="U13" s="133">
        <v>0.32444284226152509</v>
      </c>
      <c r="V13" s="133">
        <v>0.28474739872574972</v>
      </c>
      <c r="W13" s="133">
        <v>0.2581988897471611</v>
      </c>
      <c r="X13" s="134">
        <v>0.32929277996907103</v>
      </c>
      <c r="Y13" s="133">
        <v>0.34188172937891381</v>
      </c>
      <c r="Z13" s="133">
        <v>0.17960530202677491</v>
      </c>
      <c r="AA13" s="133">
        <v>0.40291148201269011</v>
      </c>
      <c r="AB13" s="133">
        <v>0.39904344223381105</v>
      </c>
      <c r="AC13" s="133">
        <v>0.3880752628531664</v>
      </c>
      <c r="AD13" s="135">
        <v>0.42874646285627205</v>
      </c>
    </row>
    <row r="14" spans="1:30" ht="15" thickBot="1" x14ac:dyDescent="0.35">
      <c r="A14" s="198"/>
      <c r="B14" s="198"/>
      <c r="C14" s="198"/>
      <c r="D14" s="220"/>
      <c r="E14" s="127">
        <v>112813</v>
      </c>
      <c r="F14" s="128" t="s">
        <v>46</v>
      </c>
      <c r="G14" s="128">
        <v>3</v>
      </c>
      <c r="H14" s="129">
        <v>4</v>
      </c>
      <c r="I14" s="121">
        <f t="shared" si="0"/>
        <v>4</v>
      </c>
      <c r="J14" s="120">
        <f t="shared" si="1"/>
        <v>3</v>
      </c>
      <c r="K14" s="137">
        <v>4</v>
      </c>
      <c r="L14" s="132">
        <v>0.14908134769735062</v>
      </c>
      <c r="M14" s="132">
        <v>0.37880410503759526</v>
      </c>
      <c r="N14" s="132">
        <v>0.44537539362444956</v>
      </c>
      <c r="O14" s="133">
        <v>0.2553769592276246</v>
      </c>
      <c r="P14" s="133">
        <v>0.39652579285907208</v>
      </c>
      <c r="Q14" s="133">
        <v>0.31923475378704885</v>
      </c>
      <c r="R14" s="133">
        <v>0.41812100500354538</v>
      </c>
      <c r="S14" s="133">
        <v>0.3779644730092272</v>
      </c>
      <c r="T14" s="133">
        <v>0.43355498476205995</v>
      </c>
      <c r="U14" s="133">
        <v>0.32444284226152509</v>
      </c>
      <c r="V14" s="133">
        <v>0.28474739872574972</v>
      </c>
      <c r="W14" s="133">
        <v>0.2581988897471611</v>
      </c>
      <c r="X14" s="134">
        <v>0.43905703995876139</v>
      </c>
      <c r="Y14" s="133">
        <v>0.45584230583855179</v>
      </c>
      <c r="Z14" s="133">
        <v>0.35921060405354982</v>
      </c>
      <c r="AA14" s="133">
        <v>0.40291148201269011</v>
      </c>
      <c r="AB14" s="133">
        <v>0.39904344223381105</v>
      </c>
      <c r="AC14" s="133">
        <v>0.3880752628531664</v>
      </c>
      <c r="AD14" s="135">
        <v>0.42874646285627205</v>
      </c>
    </row>
    <row r="15" spans="1:30" ht="15" thickBot="1" x14ac:dyDescent="0.35">
      <c r="A15" s="198"/>
      <c r="B15" s="198"/>
      <c r="C15" s="198"/>
      <c r="D15" s="220"/>
      <c r="E15" s="127">
        <v>110354</v>
      </c>
      <c r="F15" s="128" t="s">
        <v>39</v>
      </c>
      <c r="G15" s="128">
        <v>4</v>
      </c>
      <c r="H15" s="129" t="s">
        <v>42</v>
      </c>
      <c r="I15" s="121">
        <f t="shared" si="0"/>
        <v>7</v>
      </c>
      <c r="J15" s="147">
        <f t="shared" si="1"/>
        <v>7</v>
      </c>
      <c r="K15" s="137">
        <v>6</v>
      </c>
      <c r="L15" s="132">
        <v>0.12410735319289937</v>
      </c>
      <c r="M15" s="132">
        <v>0.31526753846005434</v>
      </c>
      <c r="N15" s="132">
        <v>0.30431778560753459</v>
      </c>
      <c r="O15" s="133">
        <v>0.42562826537937432</v>
      </c>
      <c r="P15" s="133">
        <v>0.23791547571544325</v>
      </c>
      <c r="Q15" s="133">
        <v>0.31923475378704885</v>
      </c>
      <c r="R15" s="133">
        <v>0.41812100500354538</v>
      </c>
      <c r="S15" s="133">
        <v>0.3779644730092272</v>
      </c>
      <c r="T15" s="133">
        <v>0.43355498476205995</v>
      </c>
      <c r="U15" s="133">
        <v>0.32444284226152509</v>
      </c>
      <c r="V15" s="133">
        <v>0.47457899787624952</v>
      </c>
      <c r="W15" s="133">
        <v>0.2581988897471611</v>
      </c>
      <c r="X15" s="134">
        <v>0.21952851997938069</v>
      </c>
      <c r="Y15" s="133">
        <v>0.34188172937891381</v>
      </c>
      <c r="Z15" s="133">
        <v>0.17960530202677491</v>
      </c>
      <c r="AA15" s="133">
        <v>0.40291148201269011</v>
      </c>
      <c r="AB15" s="133">
        <v>0.31923475378704885</v>
      </c>
      <c r="AC15" s="133">
        <v>0.3880752628531664</v>
      </c>
      <c r="AD15" s="135">
        <v>0.34299717028501764</v>
      </c>
    </row>
    <row r="16" spans="1:30" ht="15" thickBot="1" x14ac:dyDescent="0.35">
      <c r="A16" s="199"/>
      <c r="B16" s="199"/>
      <c r="C16" s="199"/>
      <c r="D16" s="221"/>
      <c r="E16" s="138">
        <v>112828</v>
      </c>
      <c r="F16" s="139" t="s">
        <v>41</v>
      </c>
      <c r="G16" s="139">
        <v>5</v>
      </c>
      <c r="H16" s="140">
        <v>5</v>
      </c>
      <c r="I16" s="121">
        <f t="shared" si="0"/>
        <v>5</v>
      </c>
      <c r="J16" s="147">
        <f t="shared" si="1"/>
        <v>5</v>
      </c>
      <c r="K16" s="141">
        <v>5</v>
      </c>
      <c r="L16" s="143">
        <v>0.12970225777134919</v>
      </c>
      <c r="M16" s="143">
        <v>0.3298325736606087</v>
      </c>
      <c r="N16" s="143">
        <v>0.3401806842911832</v>
      </c>
      <c r="O16" s="144">
        <v>0.17025130615174972</v>
      </c>
      <c r="P16" s="144">
        <v>0.39652579285907208</v>
      </c>
      <c r="Q16" s="144">
        <v>0.39904344223381105</v>
      </c>
      <c r="R16" s="144">
        <v>0.41812100500354538</v>
      </c>
      <c r="S16" s="144">
        <v>0.3779644730092272</v>
      </c>
      <c r="T16" s="144">
        <v>0.43355498476205995</v>
      </c>
      <c r="U16" s="144">
        <v>0.48666426339228763</v>
      </c>
      <c r="V16" s="144">
        <v>0.28474739872574972</v>
      </c>
      <c r="W16" s="144">
        <v>0.2581988897471611</v>
      </c>
      <c r="X16" s="145">
        <v>0.21952851997938069</v>
      </c>
      <c r="Y16" s="144">
        <v>0.34188172937891381</v>
      </c>
      <c r="Z16" s="144">
        <v>0.35921060405354982</v>
      </c>
      <c r="AA16" s="144">
        <v>0.40291148201269011</v>
      </c>
      <c r="AB16" s="144">
        <v>0.31923475378704885</v>
      </c>
      <c r="AC16" s="144">
        <v>0.3880752628531664</v>
      </c>
      <c r="AD16" s="146">
        <v>0.17149858514250882</v>
      </c>
    </row>
    <row r="17" spans="1:30" x14ac:dyDescent="0.3">
      <c r="A17" s="197">
        <v>4</v>
      </c>
      <c r="B17" s="197" t="s">
        <v>47</v>
      </c>
      <c r="C17" s="197">
        <v>10</v>
      </c>
      <c r="D17" s="218" t="s">
        <v>48</v>
      </c>
      <c r="E17" s="150">
        <v>111045</v>
      </c>
      <c r="F17" s="101" t="s">
        <v>49</v>
      </c>
      <c r="G17" s="101">
        <v>1</v>
      </c>
      <c r="H17" s="102">
        <v>1</v>
      </c>
      <c r="I17" s="103">
        <v>1</v>
      </c>
      <c r="J17" s="103">
        <v>1</v>
      </c>
      <c r="K17" s="103">
        <v>1</v>
      </c>
      <c r="L17" s="104">
        <v>0.3516015183847081</v>
      </c>
      <c r="M17" s="104">
        <v>0.59772009454399999</v>
      </c>
      <c r="N17" s="104">
        <v>0.87665983335983255</v>
      </c>
      <c r="O17" s="105">
        <v>0.57735026918962573</v>
      </c>
      <c r="P17" s="105">
        <v>0.6509445549041194</v>
      </c>
      <c r="Q17" s="105">
        <v>0.61545745489666359</v>
      </c>
      <c r="R17" s="105">
        <v>0.57735026918962573</v>
      </c>
      <c r="S17" s="105">
        <v>0.57735026918962573</v>
      </c>
      <c r="T17" s="105">
        <v>0.6509445549041194</v>
      </c>
      <c r="U17" s="105">
        <v>0.63960214906683133</v>
      </c>
      <c r="V17" s="105">
        <v>0.6509445549041194</v>
      </c>
      <c r="W17" s="105">
        <v>0.62469504755442429</v>
      </c>
      <c r="X17" s="106">
        <v>0.4923659639173309</v>
      </c>
      <c r="Y17" s="105">
        <v>0.69631062382279141</v>
      </c>
      <c r="Z17" s="105">
        <v>0.40824829046386307</v>
      </c>
      <c r="AA17" s="105">
        <v>0.66666666666666663</v>
      </c>
      <c r="AB17" s="105">
        <v>0.61545745489666359</v>
      </c>
      <c r="AC17" s="105">
        <v>0.57735026918962573</v>
      </c>
      <c r="AD17" s="107">
        <v>0.57735026918962573</v>
      </c>
    </row>
    <row r="18" spans="1:30" x14ac:dyDescent="0.3">
      <c r="A18" s="198"/>
      <c r="B18" s="198"/>
      <c r="C18" s="198"/>
      <c r="D18" s="219"/>
      <c r="E18" s="151">
        <v>110191</v>
      </c>
      <c r="F18" s="128" t="s">
        <v>50</v>
      </c>
      <c r="G18" s="128" t="s">
        <v>42</v>
      </c>
      <c r="H18" s="129">
        <v>2</v>
      </c>
      <c r="I18" s="131">
        <v>2</v>
      </c>
      <c r="J18" s="131">
        <v>2</v>
      </c>
      <c r="K18" s="131">
        <v>2</v>
      </c>
      <c r="L18" s="132">
        <v>0.34010781047780075</v>
      </c>
      <c r="M18" s="132">
        <v>0.58020587935323098</v>
      </c>
      <c r="N18" s="132">
        <v>0.84159118124733345</v>
      </c>
      <c r="O18" s="133">
        <v>0.57735026918962573</v>
      </c>
      <c r="P18" s="133">
        <v>0.6509445549041194</v>
      </c>
      <c r="Q18" s="133">
        <v>0.61545745489666359</v>
      </c>
      <c r="R18" s="133">
        <v>0.57735026918962573</v>
      </c>
      <c r="S18" s="133">
        <v>0.57735026918962573</v>
      </c>
      <c r="T18" s="133">
        <v>0.39056673294247163</v>
      </c>
      <c r="U18" s="133">
        <v>0.63960214906683133</v>
      </c>
      <c r="V18" s="133">
        <v>0.6509445549041194</v>
      </c>
      <c r="W18" s="133">
        <v>0.62469504755442429</v>
      </c>
      <c r="X18" s="134">
        <v>0.61545745489666359</v>
      </c>
      <c r="Y18" s="133">
        <v>0.17407765595569785</v>
      </c>
      <c r="Z18" s="133">
        <v>0.81649658092772615</v>
      </c>
      <c r="AA18" s="133">
        <v>0.66666666666666663</v>
      </c>
      <c r="AB18" s="133">
        <v>0.61545745489666359</v>
      </c>
      <c r="AC18" s="133">
        <v>0.57735026918962573</v>
      </c>
      <c r="AD18" s="135">
        <v>0.57735026918962573</v>
      </c>
    </row>
    <row r="19" spans="1:30" ht="15" thickBot="1" x14ac:dyDescent="0.35">
      <c r="A19" s="199"/>
      <c r="B19" s="199"/>
      <c r="C19" s="199"/>
      <c r="D19" s="149" t="s">
        <v>51</v>
      </c>
      <c r="E19" s="153">
        <v>112503</v>
      </c>
      <c r="F19" s="139" t="s">
        <v>52</v>
      </c>
      <c r="G19" s="139">
        <v>2</v>
      </c>
      <c r="H19" s="140">
        <v>3</v>
      </c>
      <c r="I19" s="142">
        <v>3</v>
      </c>
      <c r="J19" s="142">
        <v>3</v>
      </c>
      <c r="K19" s="142">
        <v>3</v>
      </c>
      <c r="L19" s="143">
        <v>0.30829067113748948</v>
      </c>
      <c r="M19" s="143">
        <v>0.52461094812457154</v>
      </c>
      <c r="N19" s="143">
        <v>0.78913170607303851</v>
      </c>
      <c r="O19" s="144">
        <v>0.57735026918962573</v>
      </c>
      <c r="P19" s="144">
        <v>0.39056673294247163</v>
      </c>
      <c r="Q19" s="144">
        <v>0.4923659639173309</v>
      </c>
      <c r="R19" s="144">
        <v>0.57735026918962573</v>
      </c>
      <c r="S19" s="144">
        <v>0.57735026918962573</v>
      </c>
      <c r="T19" s="144">
        <v>0.6509445549041194</v>
      </c>
      <c r="U19" s="144">
        <v>0.42640143271122083</v>
      </c>
      <c r="V19" s="144">
        <v>0.39056673294247163</v>
      </c>
      <c r="W19" s="144">
        <v>0.46852128566581819</v>
      </c>
      <c r="X19" s="145">
        <v>0.61545745489666359</v>
      </c>
      <c r="Y19" s="144">
        <v>0.69631062382279141</v>
      </c>
      <c r="Z19" s="144">
        <v>0.40824829046386307</v>
      </c>
      <c r="AA19" s="144">
        <v>0.33333333333333331</v>
      </c>
      <c r="AB19" s="144">
        <v>0.4923659639173309</v>
      </c>
      <c r="AC19" s="144">
        <v>0.57735026918962573</v>
      </c>
      <c r="AD19" s="146">
        <v>0.57735026918962573</v>
      </c>
    </row>
    <row r="20" spans="1:30" x14ac:dyDescent="0.3">
      <c r="A20" s="197">
        <v>5</v>
      </c>
      <c r="B20" s="197" t="s">
        <v>47</v>
      </c>
      <c r="C20" s="197">
        <v>20</v>
      </c>
      <c r="D20" s="116" t="s">
        <v>53</v>
      </c>
      <c r="E20" s="154">
        <v>111045</v>
      </c>
      <c r="F20" s="118" t="s">
        <v>49</v>
      </c>
      <c r="G20" s="118">
        <v>1</v>
      </c>
      <c r="H20" s="119">
        <v>1</v>
      </c>
      <c r="I20" s="121">
        <v>1</v>
      </c>
      <c r="J20" s="121">
        <v>1</v>
      </c>
      <c r="K20" s="121">
        <v>1</v>
      </c>
      <c r="L20" s="122">
        <v>0.36161501620308395</v>
      </c>
      <c r="M20" s="122">
        <v>0.61559088780824645</v>
      </c>
      <c r="N20" s="122">
        <v>0.95644677750912543</v>
      </c>
      <c r="O20" s="123">
        <v>0.57735026918962573</v>
      </c>
      <c r="P20" s="123">
        <v>0.6509445549041194</v>
      </c>
      <c r="Q20" s="123">
        <v>0.61545745489666359</v>
      </c>
      <c r="R20" s="123">
        <v>0.57735026918962573</v>
      </c>
      <c r="S20" s="123">
        <v>0.57735026918962573</v>
      </c>
      <c r="T20" s="123">
        <v>0.6509445549041194</v>
      </c>
      <c r="U20" s="123">
        <v>0.63960214906683133</v>
      </c>
      <c r="V20" s="123">
        <v>0.6509445549041194</v>
      </c>
      <c r="W20" s="123">
        <v>0.62469504755442429</v>
      </c>
      <c r="X20" s="158">
        <v>0.57735026918962573</v>
      </c>
      <c r="Y20" s="123">
        <v>0.69631062382279141</v>
      </c>
      <c r="Z20" s="123">
        <v>0.40824829046386307</v>
      </c>
      <c r="AA20" s="123">
        <v>0.66666666666666663</v>
      </c>
      <c r="AB20" s="123">
        <v>0.61545745489666359</v>
      </c>
      <c r="AC20" s="123">
        <v>0.57735026918962573</v>
      </c>
      <c r="AD20" s="125">
        <v>0.57735026918962573</v>
      </c>
    </row>
    <row r="21" spans="1:30" x14ac:dyDescent="0.3">
      <c r="A21" s="198"/>
      <c r="B21" s="198"/>
      <c r="C21" s="198"/>
      <c r="D21" s="126" t="s">
        <v>37</v>
      </c>
      <c r="E21" s="151">
        <v>110191</v>
      </c>
      <c r="F21" s="128" t="s">
        <v>50</v>
      </c>
      <c r="G21" s="128" t="s">
        <v>42</v>
      </c>
      <c r="H21" s="129">
        <v>2</v>
      </c>
      <c r="I21" s="131">
        <v>2</v>
      </c>
      <c r="J21" s="131">
        <v>2</v>
      </c>
      <c r="K21" s="131">
        <v>2</v>
      </c>
      <c r="L21" s="132">
        <v>0.33510106156861286</v>
      </c>
      <c r="M21" s="132">
        <v>0.57219256871345181</v>
      </c>
      <c r="N21" s="132">
        <v>0.83813188575166964</v>
      </c>
      <c r="O21" s="133">
        <v>0.57735026918962573</v>
      </c>
      <c r="P21" s="133">
        <v>0.6509445549041194</v>
      </c>
      <c r="Q21" s="133">
        <v>0.61545745489666359</v>
      </c>
      <c r="R21" s="133">
        <v>0.57735026918962573</v>
      </c>
      <c r="S21" s="133">
        <v>0.57735026918962573</v>
      </c>
      <c r="T21" s="133">
        <v>0.39056673294247163</v>
      </c>
      <c r="U21" s="133">
        <v>0.63960214906683133</v>
      </c>
      <c r="V21" s="133">
        <v>0.6509445549041194</v>
      </c>
      <c r="W21" s="133">
        <v>0.62469504755442429</v>
      </c>
      <c r="X21" s="134">
        <v>0.57735026918962573</v>
      </c>
      <c r="Y21" s="133">
        <v>0.17407765595569785</v>
      </c>
      <c r="Z21" s="133">
        <v>0.81649658092772615</v>
      </c>
      <c r="AA21" s="133">
        <v>0.66666666666666663</v>
      </c>
      <c r="AB21" s="133">
        <v>0.61545745489666359</v>
      </c>
      <c r="AC21" s="133">
        <v>0.57735026918962573</v>
      </c>
      <c r="AD21" s="135">
        <v>0.57735026918962573</v>
      </c>
    </row>
    <row r="22" spans="1:30" ht="15" thickBot="1" x14ac:dyDescent="0.35">
      <c r="A22" s="199"/>
      <c r="B22" s="199"/>
      <c r="C22" s="199"/>
      <c r="D22" s="152">
        <v>250000000</v>
      </c>
      <c r="E22" s="153">
        <v>112503</v>
      </c>
      <c r="F22" s="139" t="s">
        <v>52</v>
      </c>
      <c r="G22" s="139">
        <v>2</v>
      </c>
      <c r="H22" s="140">
        <v>3</v>
      </c>
      <c r="I22" s="142">
        <v>3</v>
      </c>
      <c r="J22" s="142">
        <v>3</v>
      </c>
      <c r="K22" s="142">
        <v>3</v>
      </c>
      <c r="L22" s="143">
        <v>0.30328392222830158</v>
      </c>
      <c r="M22" s="143">
        <v>0.51659763748479237</v>
      </c>
      <c r="N22" s="143">
        <v>0.78397898298730773</v>
      </c>
      <c r="O22" s="144">
        <v>0.57735026918962573</v>
      </c>
      <c r="P22" s="144">
        <v>0.39056673294247163</v>
      </c>
      <c r="Q22" s="144">
        <v>0.4923659639173309</v>
      </c>
      <c r="R22" s="144">
        <v>0.57735026918962573</v>
      </c>
      <c r="S22" s="144">
        <v>0.57735026918962573</v>
      </c>
      <c r="T22" s="144">
        <v>0.6509445549041194</v>
      </c>
      <c r="U22" s="144">
        <v>0.42640143271122083</v>
      </c>
      <c r="V22" s="144">
        <v>0.39056673294247163</v>
      </c>
      <c r="W22" s="144">
        <v>0.46852128566581819</v>
      </c>
      <c r="X22" s="145">
        <v>0.57735026918962573</v>
      </c>
      <c r="Y22" s="144">
        <v>0.69631062382279141</v>
      </c>
      <c r="Z22" s="144">
        <v>0.40824829046386307</v>
      </c>
      <c r="AA22" s="144">
        <v>0.33333333333333331</v>
      </c>
      <c r="AB22" s="144">
        <v>0.4923659639173309</v>
      </c>
      <c r="AC22" s="144">
        <v>0.57735026918962573</v>
      </c>
      <c r="AD22" s="146">
        <v>0.57735026918962573</v>
      </c>
    </row>
    <row r="23" spans="1:30" x14ac:dyDescent="0.3">
      <c r="A23" s="197">
        <v>6</v>
      </c>
      <c r="B23" s="197" t="s">
        <v>54</v>
      </c>
      <c r="C23" s="197">
        <v>10</v>
      </c>
      <c r="D23" s="218" t="s">
        <v>55</v>
      </c>
      <c r="E23" s="154">
        <v>114305</v>
      </c>
      <c r="F23" s="118" t="s">
        <v>56</v>
      </c>
      <c r="G23" s="118">
        <v>1</v>
      </c>
      <c r="H23" s="119">
        <v>1</v>
      </c>
      <c r="I23" s="121">
        <v>1</v>
      </c>
      <c r="J23" s="121">
        <v>1</v>
      </c>
      <c r="K23" s="121">
        <v>1</v>
      </c>
      <c r="L23" s="122">
        <v>0.22673094028606947</v>
      </c>
      <c r="M23" s="122">
        <v>0.49679930030642261</v>
      </c>
      <c r="N23" s="122">
        <v>1</v>
      </c>
      <c r="O23" s="123">
        <v>0.6350006350009525</v>
      </c>
      <c r="P23" s="123">
        <v>0.51847584736521268</v>
      </c>
      <c r="Q23" s="123">
        <v>0.48336824452283178</v>
      </c>
      <c r="R23" s="123">
        <v>0.54232614454664041</v>
      </c>
      <c r="S23" s="123">
        <v>0.44721359549995793</v>
      </c>
      <c r="T23" s="123">
        <v>0.46423834544262971</v>
      </c>
      <c r="U23" s="123">
        <v>0.54772255750516607</v>
      </c>
      <c r="V23" s="123">
        <v>0.54554472558998102</v>
      </c>
      <c r="W23" s="123">
        <v>0.44721359549995793</v>
      </c>
      <c r="X23" s="124">
        <v>0.5</v>
      </c>
      <c r="Y23" s="123">
        <v>0.44721359549995793</v>
      </c>
      <c r="Z23" s="123">
        <v>0.70710678118654746</v>
      </c>
      <c r="AA23" s="123">
        <v>0.44721359549995793</v>
      </c>
      <c r="AB23" s="123">
        <v>0.44721359549995793</v>
      </c>
      <c r="AC23" s="123">
        <v>0.44721359549995793</v>
      </c>
      <c r="AD23" s="125">
        <v>0.50507627227610541</v>
      </c>
    </row>
    <row r="24" spans="1:30" x14ac:dyDescent="0.3">
      <c r="A24" s="198"/>
      <c r="B24" s="198"/>
      <c r="C24" s="198"/>
      <c r="D24" s="219"/>
      <c r="E24" s="155">
        <v>114202</v>
      </c>
      <c r="F24" s="128" t="s">
        <v>57</v>
      </c>
      <c r="G24" s="128">
        <v>2</v>
      </c>
      <c r="H24" s="129">
        <v>3</v>
      </c>
      <c r="I24" s="131">
        <v>3</v>
      </c>
      <c r="J24" s="131">
        <v>3</v>
      </c>
      <c r="K24" s="131">
        <v>3</v>
      </c>
      <c r="L24" s="132">
        <v>0.20527717662283668</v>
      </c>
      <c r="M24" s="132">
        <v>0.44982307235310987</v>
      </c>
      <c r="N24" s="132">
        <v>0.60349650299636393</v>
      </c>
      <c r="O24" s="133">
        <v>0.6350006350009525</v>
      </c>
      <c r="P24" s="133">
        <v>0.51847584736521268</v>
      </c>
      <c r="Q24" s="133">
        <v>0.48336824452283178</v>
      </c>
      <c r="R24" s="133">
        <v>0.54232614454664041</v>
      </c>
      <c r="S24" s="133">
        <v>0.44721359549995793</v>
      </c>
      <c r="T24" s="133">
        <v>0.37139067635410372</v>
      </c>
      <c r="U24" s="133">
        <v>0.54772255750516607</v>
      </c>
      <c r="V24" s="133">
        <v>0.43643578047198478</v>
      </c>
      <c r="W24" s="133">
        <v>0.44721359549995793</v>
      </c>
      <c r="X24" s="134">
        <v>0.4</v>
      </c>
      <c r="Y24" s="133">
        <v>0.44721359549995793</v>
      </c>
      <c r="Z24" s="133">
        <v>0.35355339059327373</v>
      </c>
      <c r="AA24" s="133">
        <v>0.44721359549995793</v>
      </c>
      <c r="AB24" s="133">
        <v>0.44721359549995793</v>
      </c>
      <c r="AC24" s="133">
        <v>0.44721359549995793</v>
      </c>
      <c r="AD24" s="135">
        <v>0.50507627227610541</v>
      </c>
    </row>
    <row r="25" spans="1:30" x14ac:dyDescent="0.3">
      <c r="A25" s="198"/>
      <c r="B25" s="198"/>
      <c r="C25" s="198"/>
      <c r="D25" s="126" t="s">
        <v>37</v>
      </c>
      <c r="E25" s="155">
        <v>310006</v>
      </c>
      <c r="F25" s="128" t="s">
        <v>58</v>
      </c>
      <c r="G25" s="128">
        <v>3</v>
      </c>
      <c r="H25" s="129">
        <v>4</v>
      </c>
      <c r="I25" s="131">
        <v>4</v>
      </c>
      <c r="J25" s="131">
        <v>4</v>
      </c>
      <c r="K25" s="131">
        <v>4</v>
      </c>
      <c r="L25" s="132">
        <v>0.18832403365890127</v>
      </c>
      <c r="M25" s="132">
        <v>0.41457319846295593</v>
      </c>
      <c r="N25" s="132">
        <v>0.59317553565204761</v>
      </c>
      <c r="O25" s="133">
        <v>0.25400025400038101</v>
      </c>
      <c r="P25" s="133">
        <v>0.31108550841912758</v>
      </c>
      <c r="Q25" s="133">
        <v>0.38669459561826541</v>
      </c>
      <c r="R25" s="133">
        <v>0.32539568672798425</v>
      </c>
      <c r="S25" s="133">
        <v>0.44721359549995793</v>
      </c>
      <c r="T25" s="133">
        <v>0.46423834544262971</v>
      </c>
      <c r="U25" s="133">
        <v>0.36514837167011072</v>
      </c>
      <c r="V25" s="133">
        <v>0.3273268353539886</v>
      </c>
      <c r="W25" s="133">
        <v>0.44721359549995793</v>
      </c>
      <c r="X25" s="148">
        <v>0.5</v>
      </c>
      <c r="Y25" s="133">
        <v>0.44721359549995793</v>
      </c>
      <c r="Z25" s="133">
        <v>0.35355339059327373</v>
      </c>
      <c r="AA25" s="133">
        <v>0.44721359549995793</v>
      </c>
      <c r="AB25" s="133">
        <v>0.44721359549995793</v>
      </c>
      <c r="AC25" s="133">
        <v>0.44721359549995793</v>
      </c>
      <c r="AD25" s="135">
        <v>0.40406101782088427</v>
      </c>
    </row>
    <row r="26" spans="1:30" x14ac:dyDescent="0.3">
      <c r="A26" s="198"/>
      <c r="B26" s="198"/>
      <c r="C26" s="198"/>
      <c r="D26" s="136">
        <v>60000</v>
      </c>
      <c r="E26" s="151">
        <v>113568</v>
      </c>
      <c r="F26" s="128" t="s">
        <v>59</v>
      </c>
      <c r="G26" s="128">
        <v>4</v>
      </c>
      <c r="H26" s="129">
        <v>2</v>
      </c>
      <c r="I26" s="131">
        <v>2</v>
      </c>
      <c r="J26" s="131">
        <v>2</v>
      </c>
      <c r="K26" s="131">
        <v>2</v>
      </c>
      <c r="L26" s="132">
        <v>0.2081243039296527</v>
      </c>
      <c r="M26" s="132">
        <v>0.45698593176125085</v>
      </c>
      <c r="N26" s="132">
        <v>0.63140099535343652</v>
      </c>
      <c r="O26" s="133">
        <v>0.25400025400038101</v>
      </c>
      <c r="P26" s="133">
        <v>0.51847584736521268</v>
      </c>
      <c r="Q26" s="133">
        <v>0.38669459561826541</v>
      </c>
      <c r="R26" s="133">
        <v>0.54232614454664041</v>
      </c>
      <c r="S26" s="133">
        <v>0.44721359549995793</v>
      </c>
      <c r="T26" s="133">
        <v>0.46423834544262971</v>
      </c>
      <c r="U26" s="133">
        <v>0.36514837167011072</v>
      </c>
      <c r="V26" s="133">
        <v>0.3273268353539886</v>
      </c>
      <c r="W26" s="133">
        <v>0.44721359549995793</v>
      </c>
      <c r="X26" s="134">
        <v>0.5</v>
      </c>
      <c r="Y26" s="133">
        <v>0.44721359549995793</v>
      </c>
      <c r="Z26" s="133">
        <v>0.35355339059327373</v>
      </c>
      <c r="AA26" s="133">
        <v>0.44721359549995793</v>
      </c>
      <c r="AB26" s="133">
        <v>0.44721359549995793</v>
      </c>
      <c r="AC26" s="133">
        <v>0.44721359549995793</v>
      </c>
      <c r="AD26" s="135">
        <v>0.40406101782088427</v>
      </c>
    </row>
    <row r="27" spans="1:30" ht="15" thickBot="1" x14ac:dyDescent="0.35">
      <c r="A27" s="199"/>
      <c r="B27" s="199"/>
      <c r="C27" s="199"/>
      <c r="D27" s="156"/>
      <c r="E27" s="157">
        <v>113507</v>
      </c>
      <c r="F27" s="139" t="s">
        <v>60</v>
      </c>
      <c r="G27" s="139">
        <v>5</v>
      </c>
      <c r="H27" s="140">
        <v>5</v>
      </c>
      <c r="I27" s="142">
        <v>5</v>
      </c>
      <c r="J27" s="142">
        <v>5</v>
      </c>
      <c r="K27" s="142">
        <v>5</v>
      </c>
      <c r="L27" s="143">
        <v>0.17154354550253811</v>
      </c>
      <c r="M27" s="143">
        <v>0.37842363026543452</v>
      </c>
      <c r="N27" s="143">
        <v>0.51823949501608246</v>
      </c>
      <c r="O27" s="144">
        <v>0.25400025400038101</v>
      </c>
      <c r="P27" s="144">
        <v>0.31108550841912758</v>
      </c>
      <c r="Q27" s="144">
        <v>0.48336824452283178</v>
      </c>
      <c r="R27" s="144">
        <v>0.10846522890932808</v>
      </c>
      <c r="S27" s="144">
        <v>0.44721359549995793</v>
      </c>
      <c r="T27" s="144">
        <v>0.46423834544262971</v>
      </c>
      <c r="U27" s="144">
        <v>0.36514837167011072</v>
      </c>
      <c r="V27" s="144">
        <v>0.54554472558998102</v>
      </c>
      <c r="W27" s="144">
        <v>0.44721359549995793</v>
      </c>
      <c r="X27" s="145">
        <v>0.3</v>
      </c>
      <c r="Y27" s="144">
        <v>0.44721359549995793</v>
      </c>
      <c r="Z27" s="144">
        <v>0.35355339059327373</v>
      </c>
      <c r="AA27" s="144">
        <v>0.44721359549995793</v>
      </c>
      <c r="AB27" s="144">
        <v>0.44721359549995793</v>
      </c>
      <c r="AC27" s="144">
        <v>0.44721359549995793</v>
      </c>
      <c r="AD27" s="146">
        <v>0.40406101782088427</v>
      </c>
    </row>
    <row r="28" spans="1:30" x14ac:dyDescent="0.3">
      <c r="A28" s="197">
        <v>7</v>
      </c>
      <c r="B28" s="197" t="s">
        <v>54</v>
      </c>
      <c r="C28" s="197">
        <v>20</v>
      </c>
      <c r="D28" s="116" t="s">
        <v>61</v>
      </c>
      <c r="E28" s="154">
        <v>114305</v>
      </c>
      <c r="F28" s="118" t="s">
        <v>56</v>
      </c>
      <c r="G28" s="118">
        <v>1</v>
      </c>
      <c r="H28" s="119">
        <v>1</v>
      </c>
      <c r="I28" s="121">
        <v>1</v>
      </c>
      <c r="J28" s="121">
        <v>1</v>
      </c>
      <c r="K28" s="147">
        <v>1</v>
      </c>
      <c r="L28" s="122">
        <v>0.2246530405411496</v>
      </c>
      <c r="M28" s="122">
        <v>0.49236508309664917</v>
      </c>
      <c r="N28" s="122">
        <v>1</v>
      </c>
      <c r="O28" s="123">
        <v>0.6350006350009525</v>
      </c>
      <c r="P28" s="123">
        <v>0.51847584736521268</v>
      </c>
      <c r="Q28" s="123">
        <v>0.48336824452283178</v>
      </c>
      <c r="R28" s="123">
        <v>0.54232614454664041</v>
      </c>
      <c r="S28" s="123">
        <v>0.44721359549995793</v>
      </c>
      <c r="T28" s="123">
        <v>0.46423834544262971</v>
      </c>
      <c r="U28" s="123">
        <v>0.54772255750516607</v>
      </c>
      <c r="V28" s="123">
        <v>0.54554472558998102</v>
      </c>
      <c r="W28" s="123">
        <v>0.44721359549995793</v>
      </c>
      <c r="X28" s="158">
        <v>0.47891314261057566</v>
      </c>
      <c r="Y28" s="123">
        <v>0.44721359549995793</v>
      </c>
      <c r="Z28" s="123">
        <v>0.70710678118654746</v>
      </c>
      <c r="AA28" s="123">
        <v>0.44721359549995793</v>
      </c>
      <c r="AB28" s="123">
        <v>0.44721359549995793</v>
      </c>
      <c r="AC28" s="123">
        <v>0.44721359549995793</v>
      </c>
      <c r="AD28" s="125">
        <v>0.50507627227610541</v>
      </c>
    </row>
    <row r="29" spans="1:30" x14ac:dyDescent="0.3">
      <c r="A29" s="198"/>
      <c r="B29" s="198"/>
      <c r="C29" s="198"/>
      <c r="D29" s="126" t="s">
        <v>37</v>
      </c>
      <c r="E29" s="155">
        <v>114202</v>
      </c>
      <c r="F29" s="128" t="s">
        <v>57</v>
      </c>
      <c r="G29" s="128">
        <v>2</v>
      </c>
      <c r="H29" s="129">
        <v>3</v>
      </c>
      <c r="I29" s="131">
        <v>3</v>
      </c>
      <c r="J29" s="131">
        <v>3</v>
      </c>
      <c r="K29" s="130">
        <v>5</v>
      </c>
      <c r="L29" s="132">
        <v>0.19447209794925327</v>
      </c>
      <c r="M29" s="132">
        <v>0.42613419660865653</v>
      </c>
      <c r="N29" s="132">
        <v>0.75848135978131404</v>
      </c>
      <c r="O29" s="133">
        <v>0.6350006350009525</v>
      </c>
      <c r="P29" s="133">
        <v>0.51847584736521268</v>
      </c>
      <c r="Q29" s="133">
        <v>0.48336824452283178</v>
      </c>
      <c r="R29" s="133">
        <v>0.54232614454664041</v>
      </c>
      <c r="S29" s="133">
        <v>0.44721359549995793</v>
      </c>
      <c r="T29" s="133">
        <v>0.37139067635410372</v>
      </c>
      <c r="U29" s="133">
        <v>0.54772255750516607</v>
      </c>
      <c r="V29" s="133">
        <v>0.43643578047198478</v>
      </c>
      <c r="W29" s="133">
        <v>0.44721359549995793</v>
      </c>
      <c r="X29" s="134">
        <v>0.28734788556634538</v>
      </c>
      <c r="Y29" s="133">
        <v>0.44721359549995793</v>
      </c>
      <c r="Z29" s="133">
        <v>0.35355339059327373</v>
      </c>
      <c r="AA29" s="133">
        <v>0.44721359549995793</v>
      </c>
      <c r="AB29" s="133">
        <v>0.44721359549995793</v>
      </c>
      <c r="AC29" s="133">
        <v>0.44721359549995793</v>
      </c>
      <c r="AD29" s="135">
        <v>0.50507627227610541</v>
      </c>
    </row>
    <row r="30" spans="1:30" x14ac:dyDescent="0.3">
      <c r="A30" s="198"/>
      <c r="B30" s="198"/>
      <c r="C30" s="198"/>
      <c r="D30" s="136">
        <v>160000</v>
      </c>
      <c r="E30" s="155">
        <v>310006</v>
      </c>
      <c r="F30" s="128" t="s">
        <v>58</v>
      </c>
      <c r="G30" s="128">
        <v>3</v>
      </c>
      <c r="H30" s="129">
        <v>5</v>
      </c>
      <c r="I30" s="131">
        <v>5</v>
      </c>
      <c r="J30" s="131">
        <v>5</v>
      </c>
      <c r="K30" s="130">
        <v>3</v>
      </c>
      <c r="L30" s="132">
        <v>0.18624613391398137</v>
      </c>
      <c r="M30" s="132">
        <v>0.41013898125318249</v>
      </c>
      <c r="N30" s="132">
        <v>0.79225378501247323</v>
      </c>
      <c r="O30" s="133">
        <v>0.25400025400038101</v>
      </c>
      <c r="P30" s="133">
        <v>0.31108550841912758</v>
      </c>
      <c r="Q30" s="133">
        <v>0.38669459561826541</v>
      </c>
      <c r="R30" s="133">
        <v>0.32539568672798425</v>
      </c>
      <c r="S30" s="133">
        <v>0.44721359549995793</v>
      </c>
      <c r="T30" s="133">
        <v>0.46423834544262971</v>
      </c>
      <c r="U30" s="133">
        <v>0.36514837167011072</v>
      </c>
      <c r="V30" s="133">
        <v>0.3273268353539886</v>
      </c>
      <c r="W30" s="133">
        <v>0.44721359549995793</v>
      </c>
      <c r="X30" s="148">
        <v>0.47891314261057566</v>
      </c>
      <c r="Y30" s="133">
        <v>0.44721359549995793</v>
      </c>
      <c r="Z30" s="133">
        <v>0.35355339059327373</v>
      </c>
      <c r="AA30" s="133">
        <v>0.44721359549995793</v>
      </c>
      <c r="AB30" s="133">
        <v>0.44721359549995793</v>
      </c>
      <c r="AC30" s="133">
        <v>0.44721359549995793</v>
      </c>
      <c r="AD30" s="135">
        <v>0.40406101782088427</v>
      </c>
    </row>
    <row r="31" spans="1:30" x14ac:dyDescent="0.3">
      <c r="A31" s="198"/>
      <c r="B31" s="198"/>
      <c r="C31" s="198"/>
      <c r="D31" s="220"/>
      <c r="E31" s="151">
        <v>113568</v>
      </c>
      <c r="F31" s="128" t="s">
        <v>59</v>
      </c>
      <c r="G31" s="128">
        <v>4</v>
      </c>
      <c r="H31" s="129">
        <v>2</v>
      </c>
      <c r="I31" s="131">
        <v>2</v>
      </c>
      <c r="J31" s="131">
        <v>2</v>
      </c>
      <c r="K31" s="137">
        <v>2</v>
      </c>
      <c r="L31" s="132">
        <v>0.2060464041847328</v>
      </c>
      <c r="M31" s="132">
        <v>0.45255171455147736</v>
      </c>
      <c r="N31" s="132">
        <v>0.89045147596208662</v>
      </c>
      <c r="O31" s="133">
        <v>0.25400025400038101</v>
      </c>
      <c r="P31" s="133">
        <v>0.51847584736521268</v>
      </c>
      <c r="Q31" s="133">
        <v>0.38669459561826541</v>
      </c>
      <c r="R31" s="133">
        <v>0.54232614454664041</v>
      </c>
      <c r="S31" s="133">
        <v>0.44721359549995793</v>
      </c>
      <c r="T31" s="133">
        <v>0.46423834544262971</v>
      </c>
      <c r="U31" s="133">
        <v>0.36514837167011072</v>
      </c>
      <c r="V31" s="133">
        <v>0.3273268353539886</v>
      </c>
      <c r="W31" s="133">
        <v>0.44721359549995793</v>
      </c>
      <c r="X31" s="134">
        <v>0.47891314261057566</v>
      </c>
      <c r="Y31" s="133">
        <v>0.44721359549995793</v>
      </c>
      <c r="Z31" s="133">
        <v>0.35355339059327373</v>
      </c>
      <c r="AA31" s="133">
        <v>0.44721359549995793</v>
      </c>
      <c r="AB31" s="133">
        <v>0.44721359549995793</v>
      </c>
      <c r="AC31" s="133">
        <v>0.44721359549995793</v>
      </c>
      <c r="AD31" s="135">
        <v>0.40406101782088427</v>
      </c>
    </row>
    <row r="32" spans="1:30" ht="15" thickBot="1" x14ac:dyDescent="0.35">
      <c r="A32" s="199"/>
      <c r="B32" s="199"/>
      <c r="C32" s="199"/>
      <c r="D32" s="221"/>
      <c r="E32" s="157">
        <v>113507</v>
      </c>
      <c r="F32" s="139" t="s">
        <v>60</v>
      </c>
      <c r="G32" s="139">
        <v>5</v>
      </c>
      <c r="H32" s="140">
        <v>4</v>
      </c>
      <c r="I32" s="142">
        <v>4</v>
      </c>
      <c r="J32" s="142">
        <v>4</v>
      </c>
      <c r="K32" s="141">
        <v>4</v>
      </c>
      <c r="L32" s="143">
        <v>0.18858232341088119</v>
      </c>
      <c r="M32" s="143">
        <v>0.41604610389283958</v>
      </c>
      <c r="N32" s="143">
        <v>0.78159000704119641</v>
      </c>
      <c r="O32" s="144">
        <v>0.25400025400038101</v>
      </c>
      <c r="P32" s="144">
        <v>0.31108550841912758</v>
      </c>
      <c r="Q32" s="144">
        <v>0.48336824452283178</v>
      </c>
      <c r="R32" s="144">
        <v>0.10846522890932808</v>
      </c>
      <c r="S32" s="144">
        <v>0.44721359549995793</v>
      </c>
      <c r="T32" s="144">
        <v>0.46423834544262971</v>
      </c>
      <c r="U32" s="144">
        <v>0.36514837167011072</v>
      </c>
      <c r="V32" s="144">
        <v>0.54554472558998102</v>
      </c>
      <c r="W32" s="144">
        <v>0.44721359549995793</v>
      </c>
      <c r="X32" s="145">
        <v>0.47891314261057566</v>
      </c>
      <c r="Y32" s="144">
        <v>0.44721359549995793</v>
      </c>
      <c r="Z32" s="144">
        <v>0.35355339059327373</v>
      </c>
      <c r="AA32" s="144">
        <v>0.44721359549995793</v>
      </c>
      <c r="AB32" s="144">
        <v>0.44721359549995793</v>
      </c>
      <c r="AC32" s="144">
        <v>0.44721359549995793</v>
      </c>
      <c r="AD32" s="146">
        <v>0.40406101782088427</v>
      </c>
    </row>
    <row r="33" spans="1:30" x14ac:dyDescent="0.3">
      <c r="A33" s="197">
        <v>8</v>
      </c>
      <c r="B33" s="197" t="s">
        <v>54</v>
      </c>
      <c r="C33" s="197">
        <v>30</v>
      </c>
      <c r="D33" s="218" t="s">
        <v>62</v>
      </c>
      <c r="E33" s="154">
        <v>114305</v>
      </c>
      <c r="F33" s="118" t="s">
        <v>56</v>
      </c>
      <c r="G33" s="118">
        <v>1</v>
      </c>
      <c r="H33" s="119">
        <v>1</v>
      </c>
      <c r="I33" s="121">
        <v>1</v>
      </c>
      <c r="J33" s="121">
        <v>1</v>
      </c>
      <c r="K33" s="147">
        <v>1</v>
      </c>
      <c r="L33" s="122">
        <v>0.22494023279234909</v>
      </c>
      <c r="M33" s="122">
        <v>0.49400555670609025</v>
      </c>
      <c r="N33" s="122">
        <v>1</v>
      </c>
      <c r="O33" s="123">
        <v>0.6350006350009525</v>
      </c>
      <c r="P33" s="123">
        <v>0.51847584736521268</v>
      </c>
      <c r="Q33" s="123">
        <v>0.48336824452283178</v>
      </c>
      <c r="R33" s="123">
        <v>0.54232614454664041</v>
      </c>
      <c r="S33" s="123">
        <v>0.44721359549995793</v>
      </c>
      <c r="T33" s="123">
        <v>0.50507627227610541</v>
      </c>
      <c r="U33" s="123">
        <v>0.54772255750516607</v>
      </c>
      <c r="V33" s="123">
        <v>0.54554472558998102</v>
      </c>
      <c r="W33" s="123">
        <v>0.44721359549995793</v>
      </c>
      <c r="X33" s="158">
        <v>0.46423834544262971</v>
      </c>
      <c r="Y33" s="123">
        <v>0.44721359549995793</v>
      </c>
      <c r="Z33" s="123">
        <v>0.70710678118654746</v>
      </c>
      <c r="AA33" s="123">
        <v>0.44721359549995793</v>
      </c>
      <c r="AB33" s="123">
        <v>0.44721359549995793</v>
      </c>
      <c r="AC33" s="123">
        <v>0.44721359549995793</v>
      </c>
      <c r="AD33" s="125">
        <v>0.50507627227610541</v>
      </c>
    </row>
    <row r="34" spans="1:30" x14ac:dyDescent="0.3">
      <c r="A34" s="198"/>
      <c r="B34" s="198"/>
      <c r="C34" s="198"/>
      <c r="D34" s="219"/>
      <c r="E34" s="155">
        <v>114202</v>
      </c>
      <c r="F34" s="128" t="s">
        <v>57</v>
      </c>
      <c r="G34" s="128">
        <v>2</v>
      </c>
      <c r="H34" s="129">
        <v>2</v>
      </c>
      <c r="I34" s="131">
        <v>2</v>
      </c>
      <c r="J34" s="131">
        <v>2</v>
      </c>
      <c r="K34" s="130">
        <v>3</v>
      </c>
      <c r="L34" s="132">
        <v>0.20384461062786036</v>
      </c>
      <c r="M34" s="132">
        <v>0.44758807747284396</v>
      </c>
      <c r="N34" s="132">
        <v>0.8521972759703943</v>
      </c>
      <c r="O34" s="133">
        <v>0.6350006350009525</v>
      </c>
      <c r="P34" s="133">
        <v>0.51847584736521268</v>
      </c>
      <c r="Q34" s="133">
        <v>0.48336824452283178</v>
      </c>
      <c r="R34" s="133">
        <v>0.54232614454664041</v>
      </c>
      <c r="S34" s="133">
        <v>0.44721359549995793</v>
      </c>
      <c r="T34" s="133">
        <v>0.40406101782088427</v>
      </c>
      <c r="U34" s="133">
        <v>0.54772255750516607</v>
      </c>
      <c r="V34" s="133">
        <v>0.43643578047198478</v>
      </c>
      <c r="W34" s="133">
        <v>0.44721359549995793</v>
      </c>
      <c r="X34" s="134">
        <v>0.37139067635410372</v>
      </c>
      <c r="Y34" s="133">
        <v>0.44721359549995793</v>
      </c>
      <c r="Z34" s="133">
        <v>0.35355339059327373</v>
      </c>
      <c r="AA34" s="133">
        <v>0.44721359549995793</v>
      </c>
      <c r="AB34" s="133">
        <v>0.44721359549995793</v>
      </c>
      <c r="AC34" s="133">
        <v>0.44721359549995793</v>
      </c>
      <c r="AD34" s="135">
        <v>0.50507627227610541</v>
      </c>
    </row>
    <row r="35" spans="1:30" x14ac:dyDescent="0.3">
      <c r="A35" s="198"/>
      <c r="B35" s="198"/>
      <c r="C35" s="198"/>
      <c r="D35" s="126" t="s">
        <v>37</v>
      </c>
      <c r="E35" s="155">
        <v>310006</v>
      </c>
      <c r="F35" s="128" t="s">
        <v>58</v>
      </c>
      <c r="G35" s="128" t="s">
        <v>42</v>
      </c>
      <c r="H35" s="129" t="s">
        <v>42</v>
      </c>
      <c r="I35" s="131">
        <v>5</v>
      </c>
      <c r="J35" s="131">
        <v>5</v>
      </c>
      <c r="K35" s="137">
        <v>5</v>
      </c>
      <c r="L35" s="132">
        <v>0.18127268532347834</v>
      </c>
      <c r="M35" s="132">
        <v>0.40008854545173711</v>
      </c>
      <c r="N35" s="132">
        <v>0.77910872567036693</v>
      </c>
      <c r="O35" s="133">
        <v>0.25400025400038101</v>
      </c>
      <c r="P35" s="133">
        <v>0.31108550841912758</v>
      </c>
      <c r="Q35" s="133">
        <v>0.38669459561826541</v>
      </c>
      <c r="R35" s="133">
        <v>0.32539568672798425</v>
      </c>
      <c r="S35" s="133">
        <v>0.44721359549995793</v>
      </c>
      <c r="T35" s="133">
        <v>0.40406101782088427</v>
      </c>
      <c r="U35" s="133">
        <v>0.36514837167011072</v>
      </c>
      <c r="V35" s="133">
        <v>0.3273268353539886</v>
      </c>
      <c r="W35" s="133">
        <v>0.44721359549995793</v>
      </c>
      <c r="X35" s="134">
        <v>0.46423834544262971</v>
      </c>
      <c r="Y35" s="133">
        <v>0.44721359549995793</v>
      </c>
      <c r="Z35" s="133">
        <v>0.35355339059327373</v>
      </c>
      <c r="AA35" s="133">
        <v>0.44721359549995793</v>
      </c>
      <c r="AB35" s="133">
        <v>0.44721359549995793</v>
      </c>
      <c r="AC35" s="133">
        <v>0.44721359549995793</v>
      </c>
      <c r="AD35" s="135">
        <v>0.40406101782088427</v>
      </c>
    </row>
    <row r="36" spans="1:30" x14ac:dyDescent="0.3">
      <c r="A36" s="198"/>
      <c r="B36" s="198"/>
      <c r="C36" s="198"/>
      <c r="D36" s="136">
        <v>134000</v>
      </c>
      <c r="E36" s="151">
        <v>113568</v>
      </c>
      <c r="F36" s="128" t="s">
        <v>59</v>
      </c>
      <c r="G36" s="128" t="s">
        <v>42</v>
      </c>
      <c r="H36" s="129" t="s">
        <v>42</v>
      </c>
      <c r="I36" s="131">
        <v>3</v>
      </c>
      <c r="J36" s="131">
        <v>3</v>
      </c>
      <c r="K36" s="130">
        <v>2</v>
      </c>
      <c r="L36" s="132">
        <v>0.20107295559422977</v>
      </c>
      <c r="M36" s="132">
        <v>0.44250127875003203</v>
      </c>
      <c r="N36" s="132">
        <v>0.87152657055582439</v>
      </c>
      <c r="O36" s="133">
        <v>0.25400025400038101</v>
      </c>
      <c r="P36" s="133">
        <v>0.51847584736521268</v>
      </c>
      <c r="Q36" s="133">
        <v>0.38669459561826541</v>
      </c>
      <c r="R36" s="133">
        <v>0.54232614454664041</v>
      </c>
      <c r="S36" s="133">
        <v>0.44721359549995793</v>
      </c>
      <c r="T36" s="133">
        <v>0.40406101782088427</v>
      </c>
      <c r="U36" s="133">
        <v>0.36514837167011072</v>
      </c>
      <c r="V36" s="133">
        <v>0.3273268353539886</v>
      </c>
      <c r="W36" s="133">
        <v>0.44721359549995793</v>
      </c>
      <c r="X36" s="134">
        <v>0.46423834544262971</v>
      </c>
      <c r="Y36" s="133">
        <v>0.44721359549995793</v>
      </c>
      <c r="Z36" s="133">
        <v>0.35355339059327373</v>
      </c>
      <c r="AA36" s="133">
        <v>0.44721359549995793</v>
      </c>
      <c r="AB36" s="133">
        <v>0.44721359549995793</v>
      </c>
      <c r="AC36" s="133">
        <v>0.44721359549995793</v>
      </c>
      <c r="AD36" s="135">
        <v>0.40406101782088427</v>
      </c>
    </row>
    <row r="37" spans="1:30" ht="15" thickBot="1" x14ac:dyDescent="0.35">
      <c r="A37" s="199"/>
      <c r="B37" s="199"/>
      <c r="C37" s="199"/>
      <c r="D37" s="156"/>
      <c r="E37" s="157">
        <v>113507</v>
      </c>
      <c r="F37" s="139" t="s">
        <v>60</v>
      </c>
      <c r="G37" s="139">
        <v>3</v>
      </c>
      <c r="H37" s="140">
        <v>3</v>
      </c>
      <c r="I37" s="142">
        <v>4</v>
      </c>
      <c r="J37" s="142">
        <v>4</v>
      </c>
      <c r="K37" s="141">
        <v>4</v>
      </c>
      <c r="L37" s="143">
        <v>0.18886951566208068</v>
      </c>
      <c r="M37" s="143">
        <v>0.41768657750228066</v>
      </c>
      <c r="N37" s="143">
        <v>0.78126422480641922</v>
      </c>
      <c r="O37" s="144">
        <v>0.25400025400038101</v>
      </c>
      <c r="P37" s="144">
        <v>0.31108550841912758</v>
      </c>
      <c r="Q37" s="144">
        <v>0.48336824452283178</v>
      </c>
      <c r="R37" s="144">
        <v>0.10846522890932808</v>
      </c>
      <c r="S37" s="144">
        <v>0.44721359549995793</v>
      </c>
      <c r="T37" s="144">
        <v>0.50507627227610541</v>
      </c>
      <c r="U37" s="144">
        <v>0.36514837167011072</v>
      </c>
      <c r="V37" s="144">
        <v>0.54554472558998102</v>
      </c>
      <c r="W37" s="144">
        <v>0.44721359549995793</v>
      </c>
      <c r="X37" s="145">
        <v>0.46423834544262971</v>
      </c>
      <c r="Y37" s="144">
        <v>0.44721359549995793</v>
      </c>
      <c r="Z37" s="144">
        <v>0.35355339059327373</v>
      </c>
      <c r="AA37" s="144">
        <v>0.44721359549995793</v>
      </c>
      <c r="AB37" s="144">
        <v>0.44721359549995793</v>
      </c>
      <c r="AC37" s="144">
        <v>0.44721359549995793</v>
      </c>
      <c r="AD37" s="146">
        <v>0.40406101782088427</v>
      </c>
    </row>
    <row r="38" spans="1:30" x14ac:dyDescent="0.3">
      <c r="A38" s="197">
        <v>9</v>
      </c>
      <c r="B38" s="197" t="s">
        <v>54</v>
      </c>
      <c r="C38" s="197">
        <v>40</v>
      </c>
      <c r="D38" s="218" t="s">
        <v>63</v>
      </c>
      <c r="E38" s="154">
        <v>114305</v>
      </c>
      <c r="F38" s="118" t="s">
        <v>56</v>
      </c>
      <c r="G38" s="118">
        <v>1</v>
      </c>
      <c r="H38" s="119">
        <v>1</v>
      </c>
      <c r="I38" s="121">
        <v>1</v>
      </c>
      <c r="J38" s="121">
        <v>1</v>
      </c>
      <c r="K38" s="121">
        <v>1</v>
      </c>
      <c r="L38" s="122">
        <v>0.22379661521806593</v>
      </c>
      <c r="M38" s="122">
        <v>0.49149319768347333</v>
      </c>
      <c r="N38" s="122">
        <v>1</v>
      </c>
      <c r="O38" s="123">
        <v>0.6350006350009525</v>
      </c>
      <c r="P38" s="123">
        <v>0.51847584736521268</v>
      </c>
      <c r="Q38" s="123">
        <v>0.48336824452283178</v>
      </c>
      <c r="R38" s="123">
        <v>0.54232614454664041</v>
      </c>
      <c r="S38" s="123">
        <v>0.44721359549995793</v>
      </c>
      <c r="T38" s="123">
        <v>0.48336824452283178</v>
      </c>
      <c r="U38" s="123">
        <v>0.54772255750516607</v>
      </c>
      <c r="V38" s="123">
        <v>0.54554472558998102</v>
      </c>
      <c r="W38" s="123">
        <v>0.44721359549995793</v>
      </c>
      <c r="X38" s="158">
        <v>0.46423834544262971</v>
      </c>
      <c r="Y38" s="123">
        <v>0.44721359549995793</v>
      </c>
      <c r="Z38" s="123">
        <v>0.70710678118654746</v>
      </c>
      <c r="AA38" s="123">
        <v>0.44721359549995793</v>
      </c>
      <c r="AB38" s="123">
        <v>0.44721359549995793</v>
      </c>
      <c r="AC38" s="123">
        <v>0.44721359549995793</v>
      </c>
      <c r="AD38" s="125">
        <v>0.50507627227610541</v>
      </c>
    </row>
    <row r="39" spans="1:30" x14ac:dyDescent="0.3">
      <c r="A39" s="198"/>
      <c r="B39" s="198"/>
      <c r="C39" s="198"/>
      <c r="D39" s="219"/>
      <c r="E39" s="155">
        <v>114202</v>
      </c>
      <c r="F39" s="128" t="s">
        <v>57</v>
      </c>
      <c r="G39" s="128">
        <v>2</v>
      </c>
      <c r="H39" s="129">
        <v>2</v>
      </c>
      <c r="I39" s="131">
        <v>2</v>
      </c>
      <c r="J39" s="131">
        <v>2</v>
      </c>
      <c r="K39" s="131">
        <v>2</v>
      </c>
      <c r="L39" s="132">
        <v>0.21169152715951267</v>
      </c>
      <c r="M39" s="132">
        <v>0.46510251882379433</v>
      </c>
      <c r="N39" s="132">
        <v>0.90942567308583677</v>
      </c>
      <c r="O39" s="133">
        <v>0.6350006350009525</v>
      </c>
      <c r="P39" s="133">
        <v>0.51847584736521268</v>
      </c>
      <c r="Q39" s="133">
        <v>0.48336824452283178</v>
      </c>
      <c r="R39" s="133">
        <v>0.54232614454664041</v>
      </c>
      <c r="S39" s="133">
        <v>0.44721359549995793</v>
      </c>
      <c r="T39" s="133">
        <v>0.38669459561826541</v>
      </c>
      <c r="U39" s="133">
        <v>0.54772255750516607</v>
      </c>
      <c r="V39" s="133">
        <v>0.43643578047198478</v>
      </c>
      <c r="W39" s="133">
        <v>0.44721359549995793</v>
      </c>
      <c r="X39" s="134">
        <v>0.46423834544262971</v>
      </c>
      <c r="Y39" s="133">
        <v>0.44721359549995793</v>
      </c>
      <c r="Z39" s="133">
        <v>0.35355339059327373</v>
      </c>
      <c r="AA39" s="133">
        <v>0.44721359549995793</v>
      </c>
      <c r="AB39" s="133">
        <v>0.44721359549995793</v>
      </c>
      <c r="AC39" s="133">
        <v>0.44721359549995793</v>
      </c>
      <c r="AD39" s="135">
        <v>0.50507627227610541</v>
      </c>
    </row>
    <row r="40" spans="1:30" x14ac:dyDescent="0.3">
      <c r="A40" s="198"/>
      <c r="B40" s="198"/>
      <c r="C40" s="198"/>
      <c r="D40" s="126" t="s">
        <v>37</v>
      </c>
      <c r="E40" s="155">
        <v>310006</v>
      </c>
      <c r="F40" s="128" t="s">
        <v>58</v>
      </c>
      <c r="G40" s="128" t="s">
        <v>42</v>
      </c>
      <c r="H40" s="129" t="s">
        <v>42</v>
      </c>
      <c r="I40" s="131">
        <v>5</v>
      </c>
      <c r="J40" s="131">
        <v>5</v>
      </c>
      <c r="K40" s="131">
        <v>5</v>
      </c>
      <c r="L40" s="132">
        <v>0.17159598067297296</v>
      </c>
      <c r="M40" s="132">
        <v>0.37855432966459956</v>
      </c>
      <c r="N40" s="132">
        <v>0.7412196243822835</v>
      </c>
      <c r="O40" s="133">
        <v>0.25400025400038101</v>
      </c>
      <c r="P40" s="133">
        <v>0.31108550841912758</v>
      </c>
      <c r="Q40" s="133">
        <v>0.38669459561826541</v>
      </c>
      <c r="R40" s="133">
        <v>0.32539568672798425</v>
      </c>
      <c r="S40" s="133">
        <v>0.44721359549995793</v>
      </c>
      <c r="T40" s="133">
        <v>0.38669459561826541</v>
      </c>
      <c r="U40" s="133">
        <v>0.36514837167011072</v>
      </c>
      <c r="V40" s="133">
        <v>0.3273268353539886</v>
      </c>
      <c r="W40" s="133">
        <v>0.44721359549995793</v>
      </c>
      <c r="X40" s="134">
        <v>0.37139067635410372</v>
      </c>
      <c r="Y40" s="133">
        <v>0.44721359549995793</v>
      </c>
      <c r="Z40" s="133">
        <v>0.35355339059327373</v>
      </c>
      <c r="AA40" s="133">
        <v>0.44721359549995793</v>
      </c>
      <c r="AB40" s="133">
        <v>0.44721359549995793</v>
      </c>
      <c r="AC40" s="133">
        <v>0.44721359549995793</v>
      </c>
      <c r="AD40" s="135">
        <v>0.40406101782088427</v>
      </c>
    </row>
    <row r="41" spans="1:30" x14ac:dyDescent="0.3">
      <c r="A41" s="198"/>
      <c r="B41" s="198"/>
      <c r="C41" s="198"/>
      <c r="D41" s="159">
        <v>90000</v>
      </c>
      <c r="E41" s="151">
        <v>113568</v>
      </c>
      <c r="F41" s="128" t="s">
        <v>59</v>
      </c>
      <c r="G41" s="128">
        <v>3</v>
      </c>
      <c r="H41" s="129">
        <v>3</v>
      </c>
      <c r="I41" s="131">
        <v>3</v>
      </c>
      <c r="J41" s="131">
        <v>3</v>
      </c>
      <c r="K41" s="131">
        <v>3</v>
      </c>
      <c r="L41" s="132">
        <v>0.20518997886164916</v>
      </c>
      <c r="M41" s="132">
        <v>0.45167982913830146</v>
      </c>
      <c r="N41" s="132">
        <v>0.88972507303326087</v>
      </c>
      <c r="O41" s="133">
        <v>0.25400025400038101</v>
      </c>
      <c r="P41" s="133">
        <v>0.51847584736521268</v>
      </c>
      <c r="Q41" s="133">
        <v>0.38669459561826541</v>
      </c>
      <c r="R41" s="133">
        <v>0.54232614454664041</v>
      </c>
      <c r="S41" s="133">
        <v>0.44721359549995793</v>
      </c>
      <c r="T41" s="133">
        <v>0.48336824452283178</v>
      </c>
      <c r="U41" s="133">
        <v>0.36514837167011072</v>
      </c>
      <c r="V41" s="133">
        <v>0.3273268353539886</v>
      </c>
      <c r="W41" s="133">
        <v>0.44721359549995793</v>
      </c>
      <c r="X41" s="134">
        <v>0.46423834544262971</v>
      </c>
      <c r="Y41" s="133">
        <v>0.44721359549995793</v>
      </c>
      <c r="Z41" s="133">
        <v>0.35355339059327373</v>
      </c>
      <c r="AA41" s="133">
        <v>0.44721359549995793</v>
      </c>
      <c r="AB41" s="133">
        <v>0.44721359549995793</v>
      </c>
      <c r="AC41" s="133">
        <v>0.44721359549995793</v>
      </c>
      <c r="AD41" s="135">
        <v>0.40406101782088427</v>
      </c>
    </row>
    <row r="42" spans="1:30" ht="15" thickBot="1" x14ac:dyDescent="0.35">
      <c r="A42" s="199"/>
      <c r="B42" s="199"/>
      <c r="C42" s="199"/>
      <c r="D42" s="156"/>
      <c r="E42" s="157">
        <v>113507</v>
      </c>
      <c r="F42" s="139" t="s">
        <v>60</v>
      </c>
      <c r="G42" s="139">
        <v>4</v>
      </c>
      <c r="H42" s="140">
        <v>4</v>
      </c>
      <c r="I42" s="142">
        <v>4</v>
      </c>
      <c r="J42" s="142">
        <v>4</v>
      </c>
      <c r="K42" s="142">
        <v>4</v>
      </c>
      <c r="L42" s="143">
        <v>0.18772589808779752</v>
      </c>
      <c r="M42" s="143">
        <v>0.41517421847966363</v>
      </c>
      <c r="N42" s="143">
        <v>0.78010686115640127</v>
      </c>
      <c r="O42" s="144">
        <v>0.25400025400038101</v>
      </c>
      <c r="P42" s="144">
        <v>0.31108550841912758</v>
      </c>
      <c r="Q42" s="144">
        <v>0.48336824452283178</v>
      </c>
      <c r="R42" s="144">
        <v>0.10846522890932808</v>
      </c>
      <c r="S42" s="144">
        <v>0.44721359549995793</v>
      </c>
      <c r="T42" s="144">
        <v>0.48336824452283178</v>
      </c>
      <c r="U42" s="144">
        <v>0.36514837167011072</v>
      </c>
      <c r="V42" s="144">
        <v>0.54554472558998102</v>
      </c>
      <c r="W42" s="144">
        <v>0.44721359549995793</v>
      </c>
      <c r="X42" s="145">
        <v>0.46423834544262971</v>
      </c>
      <c r="Y42" s="144">
        <v>0.44721359549995793</v>
      </c>
      <c r="Z42" s="144">
        <v>0.35355339059327373</v>
      </c>
      <c r="AA42" s="144">
        <v>0.44721359549995793</v>
      </c>
      <c r="AB42" s="144">
        <v>0.44721359549995793</v>
      </c>
      <c r="AC42" s="144">
        <v>0.44721359549995793</v>
      </c>
      <c r="AD42" s="146">
        <v>0.40406101782088427</v>
      </c>
    </row>
    <row r="43" spans="1:30" x14ac:dyDescent="0.3">
      <c r="A43" s="197">
        <v>10</v>
      </c>
      <c r="B43" s="197" t="s">
        <v>54</v>
      </c>
      <c r="C43" s="197">
        <v>50</v>
      </c>
      <c r="D43" s="223" t="s">
        <v>64</v>
      </c>
      <c r="E43" s="154">
        <v>114305</v>
      </c>
      <c r="F43" s="118" t="s">
        <v>56</v>
      </c>
      <c r="G43" s="118">
        <v>1</v>
      </c>
      <c r="H43" s="119">
        <v>1</v>
      </c>
      <c r="I43" s="121">
        <v>1</v>
      </c>
      <c r="J43" s="121">
        <v>1</v>
      </c>
      <c r="K43" s="121">
        <v>1</v>
      </c>
      <c r="L43" s="122">
        <v>0.22777925639582905</v>
      </c>
      <c r="M43" s="122">
        <v>0.49697150063436513</v>
      </c>
      <c r="N43" s="122">
        <v>1</v>
      </c>
      <c r="O43" s="123">
        <v>0.6350006350009525</v>
      </c>
      <c r="P43" s="123">
        <v>0.51847584736521268</v>
      </c>
      <c r="Q43" s="123">
        <v>0.48336824452283178</v>
      </c>
      <c r="R43" s="123">
        <v>0.54232614454664041</v>
      </c>
      <c r="S43" s="123">
        <v>0.44721359549995793</v>
      </c>
      <c r="T43" s="123">
        <v>0.48336824452283178</v>
      </c>
      <c r="U43" s="123">
        <v>0.54772255750516607</v>
      </c>
      <c r="V43" s="123">
        <v>0.54554472558998102</v>
      </c>
      <c r="W43" s="123">
        <v>0.44721359549995793</v>
      </c>
      <c r="X43" s="158">
        <v>0.49029033784546011</v>
      </c>
      <c r="Y43" s="123">
        <v>0.44721359549995793</v>
      </c>
      <c r="Z43" s="123">
        <v>0.70710678118654746</v>
      </c>
      <c r="AA43" s="123">
        <v>0.44721359549995793</v>
      </c>
      <c r="AB43" s="123">
        <v>0.44721359549995793</v>
      </c>
      <c r="AC43" s="123">
        <v>0.44721359549995793</v>
      </c>
      <c r="AD43" s="125">
        <v>0.50507627227610541</v>
      </c>
    </row>
    <row r="44" spans="1:30" x14ac:dyDescent="0.3">
      <c r="A44" s="198"/>
      <c r="B44" s="198"/>
      <c r="C44" s="198"/>
      <c r="D44" s="224"/>
      <c r="E44" s="155">
        <v>114202</v>
      </c>
      <c r="F44" s="128" t="s">
        <v>57</v>
      </c>
      <c r="G44" s="128">
        <v>2</v>
      </c>
      <c r="H44" s="129">
        <v>2</v>
      </c>
      <c r="I44" s="131">
        <v>2</v>
      </c>
      <c r="J44" s="131">
        <v>2</v>
      </c>
      <c r="K44" s="131">
        <v>2</v>
      </c>
      <c r="L44" s="132">
        <v>0.21567416833727579</v>
      </c>
      <c r="M44" s="132">
        <v>0.47058082177468613</v>
      </c>
      <c r="N44" s="132">
        <v>0.91123041458326792</v>
      </c>
      <c r="O44" s="133">
        <v>0.6350006350009525</v>
      </c>
      <c r="P44" s="133">
        <v>0.51847584736521268</v>
      </c>
      <c r="Q44" s="133">
        <v>0.48336824452283178</v>
      </c>
      <c r="R44" s="133">
        <v>0.54232614454664041</v>
      </c>
      <c r="S44" s="133">
        <v>0.44721359549995793</v>
      </c>
      <c r="T44" s="133">
        <v>0.38669459561826541</v>
      </c>
      <c r="U44" s="133">
        <v>0.54772255750516607</v>
      </c>
      <c r="V44" s="133">
        <v>0.43643578047198478</v>
      </c>
      <c r="W44" s="133">
        <v>0.44721359549995793</v>
      </c>
      <c r="X44" s="134">
        <v>0.49029033784546011</v>
      </c>
      <c r="Y44" s="133">
        <v>0.44721359549995793</v>
      </c>
      <c r="Z44" s="133">
        <v>0.35355339059327373</v>
      </c>
      <c r="AA44" s="133">
        <v>0.44721359549995793</v>
      </c>
      <c r="AB44" s="133">
        <v>0.44721359549995793</v>
      </c>
      <c r="AC44" s="133">
        <v>0.44721359549995793</v>
      </c>
      <c r="AD44" s="135">
        <v>0.50507627227610541</v>
      </c>
    </row>
    <row r="45" spans="1:30" x14ac:dyDescent="0.3">
      <c r="A45" s="198"/>
      <c r="B45" s="198"/>
      <c r="C45" s="198"/>
      <c r="D45" s="126" t="s">
        <v>37</v>
      </c>
      <c r="E45" s="155">
        <v>310006</v>
      </c>
      <c r="F45" s="128" t="s">
        <v>58</v>
      </c>
      <c r="G45" s="128" t="s">
        <v>42</v>
      </c>
      <c r="H45" s="129" t="s">
        <v>42</v>
      </c>
      <c r="I45" s="131">
        <v>5</v>
      </c>
      <c r="J45" s="131">
        <v>5</v>
      </c>
      <c r="K45" s="131">
        <v>5</v>
      </c>
      <c r="L45" s="132">
        <v>0.15566541596192049</v>
      </c>
      <c r="M45" s="132">
        <v>0.34169699370686835</v>
      </c>
      <c r="N45" s="132">
        <v>0.59382361888214419</v>
      </c>
      <c r="O45" s="133">
        <v>0.25400025400038101</v>
      </c>
      <c r="P45" s="133">
        <v>0.31108550841912758</v>
      </c>
      <c r="Q45" s="133">
        <v>0.38669459561826541</v>
      </c>
      <c r="R45" s="133">
        <v>0.32539568672798425</v>
      </c>
      <c r="S45" s="133">
        <v>0.44721359549995793</v>
      </c>
      <c r="T45" s="133">
        <v>0.38669459561826541</v>
      </c>
      <c r="U45" s="133">
        <v>0.36514837167011072</v>
      </c>
      <c r="V45" s="133">
        <v>0.3273268353539886</v>
      </c>
      <c r="W45" s="133">
        <v>0.44721359549995793</v>
      </c>
      <c r="X45" s="148">
        <v>0.19611613513818404</v>
      </c>
      <c r="Y45" s="133">
        <v>0.44721359549995793</v>
      </c>
      <c r="Z45" s="133">
        <v>0.35355339059327373</v>
      </c>
      <c r="AA45" s="133">
        <v>0.44721359549995793</v>
      </c>
      <c r="AB45" s="133">
        <v>0.44721359549995793</v>
      </c>
      <c r="AC45" s="133">
        <v>0.44721359549995793</v>
      </c>
      <c r="AD45" s="135">
        <v>0.40406101782088427</v>
      </c>
    </row>
    <row r="46" spans="1:30" x14ac:dyDescent="0.3">
      <c r="A46" s="198"/>
      <c r="B46" s="198"/>
      <c r="C46" s="198"/>
      <c r="D46" s="136">
        <v>80000</v>
      </c>
      <c r="E46" s="151">
        <v>113568</v>
      </c>
      <c r="F46" s="128" t="s">
        <v>59</v>
      </c>
      <c r="G46" s="128">
        <v>3</v>
      </c>
      <c r="H46" s="129">
        <v>3</v>
      </c>
      <c r="I46" s="131">
        <v>3</v>
      </c>
      <c r="J46" s="131">
        <v>3</v>
      </c>
      <c r="K46" s="131">
        <v>3</v>
      </c>
      <c r="L46" s="132">
        <v>0.20917262003941228</v>
      </c>
      <c r="M46" s="132">
        <v>0.45715813208919326</v>
      </c>
      <c r="N46" s="132">
        <v>0.89184557839448231</v>
      </c>
      <c r="O46" s="133">
        <v>0.25400025400038101</v>
      </c>
      <c r="P46" s="133">
        <v>0.51847584736521268</v>
      </c>
      <c r="Q46" s="133">
        <v>0.38669459561826541</v>
      </c>
      <c r="R46" s="133">
        <v>0.54232614454664041</v>
      </c>
      <c r="S46" s="133">
        <v>0.44721359549995793</v>
      </c>
      <c r="T46" s="133">
        <v>0.48336824452283178</v>
      </c>
      <c r="U46" s="133">
        <v>0.36514837167011072</v>
      </c>
      <c r="V46" s="133">
        <v>0.3273268353539886</v>
      </c>
      <c r="W46" s="133">
        <v>0.44721359549995793</v>
      </c>
      <c r="X46" s="134">
        <v>0.49029033784546011</v>
      </c>
      <c r="Y46" s="133">
        <v>0.44721359549995793</v>
      </c>
      <c r="Z46" s="133">
        <v>0.35355339059327373</v>
      </c>
      <c r="AA46" s="133">
        <v>0.44721359549995793</v>
      </c>
      <c r="AB46" s="133">
        <v>0.44721359549995793</v>
      </c>
      <c r="AC46" s="133">
        <v>0.44721359549995793</v>
      </c>
      <c r="AD46" s="135">
        <v>0.40406101782088427</v>
      </c>
    </row>
    <row r="47" spans="1:30" ht="15" thickBot="1" x14ac:dyDescent="0.35">
      <c r="A47" s="199"/>
      <c r="B47" s="199"/>
      <c r="C47" s="199"/>
      <c r="D47" s="156"/>
      <c r="E47" s="157">
        <v>113507</v>
      </c>
      <c r="F47" s="139" t="s">
        <v>60</v>
      </c>
      <c r="G47" s="139">
        <v>4</v>
      </c>
      <c r="H47" s="140">
        <v>4</v>
      </c>
      <c r="I47" s="142">
        <v>4</v>
      </c>
      <c r="J47" s="142">
        <v>4</v>
      </c>
      <c r="K47" s="142">
        <v>4</v>
      </c>
      <c r="L47" s="143">
        <v>0.19170853926556064</v>
      </c>
      <c r="M47" s="143">
        <v>0.42065252143055543</v>
      </c>
      <c r="N47" s="143">
        <v>0.78443007309305157</v>
      </c>
      <c r="O47" s="144">
        <v>0.25400025400038101</v>
      </c>
      <c r="P47" s="144">
        <v>0.31108550841912758</v>
      </c>
      <c r="Q47" s="144">
        <v>0.48336824452283178</v>
      </c>
      <c r="R47" s="144">
        <v>0.10846522890932808</v>
      </c>
      <c r="S47" s="144">
        <v>0.44721359549995793</v>
      </c>
      <c r="T47" s="144">
        <v>0.48336824452283178</v>
      </c>
      <c r="U47" s="144">
        <v>0.36514837167011072</v>
      </c>
      <c r="V47" s="144">
        <v>0.54554472558998102</v>
      </c>
      <c r="W47" s="144">
        <v>0.44721359549995793</v>
      </c>
      <c r="X47" s="145">
        <v>0.49029033784546011</v>
      </c>
      <c r="Y47" s="144">
        <v>0.44721359549995793</v>
      </c>
      <c r="Z47" s="144">
        <v>0.35355339059327373</v>
      </c>
      <c r="AA47" s="144">
        <v>0.44721359549995793</v>
      </c>
      <c r="AB47" s="144">
        <v>0.44721359549995793</v>
      </c>
      <c r="AC47" s="144">
        <v>0.44721359549995793</v>
      </c>
      <c r="AD47" s="146">
        <v>0.40406101782088427</v>
      </c>
    </row>
    <row r="48" spans="1:30" x14ac:dyDescent="0.3">
      <c r="A48" s="197">
        <v>11</v>
      </c>
      <c r="B48" s="197" t="s">
        <v>54</v>
      </c>
      <c r="C48" s="197">
        <v>60</v>
      </c>
      <c r="D48" s="218" t="s">
        <v>65</v>
      </c>
      <c r="E48" s="154">
        <v>114305</v>
      </c>
      <c r="F48" s="118" t="s">
        <v>56</v>
      </c>
      <c r="G48" s="118">
        <v>1</v>
      </c>
      <c r="H48" s="119">
        <v>1</v>
      </c>
      <c r="I48" s="121">
        <v>1</v>
      </c>
      <c r="J48" s="121">
        <v>1</v>
      </c>
      <c r="K48" s="121">
        <v>1</v>
      </c>
      <c r="L48" s="122">
        <v>0.22204425309985015</v>
      </c>
      <c r="M48" s="122">
        <v>0.48791317445887716</v>
      </c>
      <c r="N48" s="122">
        <v>1</v>
      </c>
      <c r="O48" s="123">
        <v>0.6350006350009525</v>
      </c>
      <c r="P48" s="123">
        <v>0.51847584736521268</v>
      </c>
      <c r="Q48" s="123">
        <v>0.48336824452283178</v>
      </c>
      <c r="R48" s="123">
        <v>0.54232614454664041</v>
      </c>
      <c r="S48" s="123">
        <v>0.44721359549995793</v>
      </c>
      <c r="T48" s="123">
        <v>0.48336824452283178</v>
      </c>
      <c r="U48" s="123">
        <v>0.54772255750516607</v>
      </c>
      <c r="V48" s="123">
        <v>0.54554472558998102</v>
      </c>
      <c r="W48" s="123">
        <v>0.44721359549995793</v>
      </c>
      <c r="X48" s="158">
        <v>0.44721359549995793</v>
      </c>
      <c r="Y48" s="123">
        <v>0.44721359549995793</v>
      </c>
      <c r="Z48" s="123">
        <v>0.70710678118654746</v>
      </c>
      <c r="AA48" s="123">
        <v>0.44721359549995793</v>
      </c>
      <c r="AB48" s="123">
        <v>0.44721359549995793</v>
      </c>
      <c r="AC48" s="123">
        <v>0.44721359549995793</v>
      </c>
      <c r="AD48" s="125">
        <v>0.50507627227610541</v>
      </c>
    </row>
    <row r="49" spans="1:30" x14ac:dyDescent="0.3">
      <c r="A49" s="198"/>
      <c r="B49" s="198"/>
      <c r="C49" s="198"/>
      <c r="D49" s="219"/>
      <c r="E49" s="155">
        <v>114202</v>
      </c>
      <c r="F49" s="128" t="s">
        <v>57</v>
      </c>
      <c r="G49" s="128">
        <v>2</v>
      </c>
      <c r="H49" s="129">
        <v>2</v>
      </c>
      <c r="I49" s="131">
        <v>2</v>
      </c>
      <c r="J49" s="131">
        <v>2</v>
      </c>
      <c r="K49" s="131">
        <v>2</v>
      </c>
      <c r="L49" s="132">
        <v>0.20993916504129689</v>
      </c>
      <c r="M49" s="132">
        <v>0.46152249559919822</v>
      </c>
      <c r="N49" s="132">
        <v>0.90824014579243806</v>
      </c>
      <c r="O49" s="133">
        <v>0.6350006350009525</v>
      </c>
      <c r="P49" s="133">
        <v>0.51847584736521268</v>
      </c>
      <c r="Q49" s="133">
        <v>0.48336824452283178</v>
      </c>
      <c r="R49" s="133">
        <v>0.54232614454664041</v>
      </c>
      <c r="S49" s="133">
        <v>0.44721359549995793</v>
      </c>
      <c r="T49" s="133">
        <v>0.38669459561826541</v>
      </c>
      <c r="U49" s="133">
        <v>0.54772255750516607</v>
      </c>
      <c r="V49" s="133">
        <v>0.43643578047198478</v>
      </c>
      <c r="W49" s="133">
        <v>0.44721359549995793</v>
      </c>
      <c r="X49" s="134">
        <v>0.44721359549995793</v>
      </c>
      <c r="Y49" s="133">
        <v>0.44721359549995793</v>
      </c>
      <c r="Z49" s="133">
        <v>0.35355339059327373</v>
      </c>
      <c r="AA49" s="133">
        <v>0.44721359549995793</v>
      </c>
      <c r="AB49" s="133">
        <v>0.44721359549995793</v>
      </c>
      <c r="AC49" s="133">
        <v>0.44721359549995793</v>
      </c>
      <c r="AD49" s="135">
        <v>0.50507627227610541</v>
      </c>
    </row>
    <row r="50" spans="1:30" x14ac:dyDescent="0.3">
      <c r="A50" s="198"/>
      <c r="B50" s="198"/>
      <c r="C50" s="198"/>
      <c r="D50" s="126" t="s">
        <v>37</v>
      </c>
      <c r="E50" s="155">
        <v>310006</v>
      </c>
      <c r="F50" s="128" t="s">
        <v>58</v>
      </c>
      <c r="G50" s="128" t="s">
        <v>42</v>
      </c>
      <c r="H50" s="129" t="s">
        <v>42</v>
      </c>
      <c r="I50" s="131">
        <v>5</v>
      </c>
      <c r="J50" s="131">
        <v>5</v>
      </c>
      <c r="K50" s="131">
        <v>5</v>
      </c>
      <c r="L50" s="132">
        <v>0.17860542914583605</v>
      </c>
      <c r="M50" s="132">
        <v>0.39449863500904742</v>
      </c>
      <c r="N50" s="132">
        <v>0.77580052368832542</v>
      </c>
      <c r="O50" s="133">
        <v>0.25400025400038101</v>
      </c>
      <c r="P50" s="133">
        <v>0.31108550841912758</v>
      </c>
      <c r="Q50" s="133">
        <v>0.38669459561826541</v>
      </c>
      <c r="R50" s="133">
        <v>0.32539568672798425</v>
      </c>
      <c r="S50" s="133">
        <v>0.44721359549995793</v>
      </c>
      <c r="T50" s="133">
        <v>0.38669459561826541</v>
      </c>
      <c r="U50" s="133">
        <v>0.36514837167011072</v>
      </c>
      <c r="V50" s="133">
        <v>0.3273268353539886</v>
      </c>
      <c r="W50" s="133">
        <v>0.44721359549995793</v>
      </c>
      <c r="X50" s="134">
        <v>0.44721359549995793</v>
      </c>
      <c r="Y50" s="133">
        <v>0.44721359549995793</v>
      </c>
      <c r="Z50" s="133">
        <v>0.35355339059327373</v>
      </c>
      <c r="AA50" s="133">
        <v>0.44721359549995793</v>
      </c>
      <c r="AB50" s="133">
        <v>0.44721359549995793</v>
      </c>
      <c r="AC50" s="133">
        <v>0.44721359549995793</v>
      </c>
      <c r="AD50" s="135">
        <v>0.40406101782088427</v>
      </c>
    </row>
    <row r="51" spans="1:30" x14ac:dyDescent="0.3">
      <c r="A51" s="198"/>
      <c r="B51" s="198"/>
      <c r="C51" s="198"/>
      <c r="D51" s="136">
        <v>70000</v>
      </c>
      <c r="E51" s="151">
        <v>113568</v>
      </c>
      <c r="F51" s="128" t="s">
        <v>59</v>
      </c>
      <c r="G51" s="128">
        <v>3</v>
      </c>
      <c r="H51" s="129">
        <v>3</v>
      </c>
      <c r="I51" s="131">
        <v>3</v>
      </c>
      <c r="J51" s="131">
        <v>3</v>
      </c>
      <c r="K51" s="131">
        <v>3</v>
      </c>
      <c r="L51" s="132">
        <v>0.20343761674343341</v>
      </c>
      <c r="M51" s="132">
        <v>0.44809980591370535</v>
      </c>
      <c r="N51" s="132">
        <v>0.88833412823223601</v>
      </c>
      <c r="O51" s="133">
        <v>0.25400025400038101</v>
      </c>
      <c r="P51" s="133">
        <v>0.51847584736521268</v>
      </c>
      <c r="Q51" s="133">
        <v>0.38669459561826541</v>
      </c>
      <c r="R51" s="133">
        <v>0.54232614454664041</v>
      </c>
      <c r="S51" s="133">
        <v>0.44721359549995793</v>
      </c>
      <c r="T51" s="133">
        <v>0.48336824452283178</v>
      </c>
      <c r="U51" s="133">
        <v>0.36514837167011072</v>
      </c>
      <c r="V51" s="133">
        <v>0.3273268353539886</v>
      </c>
      <c r="W51" s="133">
        <v>0.44721359549995793</v>
      </c>
      <c r="X51" s="134">
        <v>0.44721359549995793</v>
      </c>
      <c r="Y51" s="133">
        <v>0.44721359549995793</v>
      </c>
      <c r="Z51" s="133">
        <v>0.35355339059327373</v>
      </c>
      <c r="AA51" s="133">
        <v>0.44721359549995793</v>
      </c>
      <c r="AB51" s="133">
        <v>0.44721359549995793</v>
      </c>
      <c r="AC51" s="133">
        <v>0.44721359549995793</v>
      </c>
      <c r="AD51" s="135">
        <v>0.40406101782088427</v>
      </c>
    </row>
    <row r="52" spans="1:30" ht="15" thickBot="1" x14ac:dyDescent="0.35">
      <c r="A52" s="199"/>
      <c r="B52" s="199"/>
      <c r="C52" s="199"/>
      <c r="D52" s="156"/>
      <c r="E52" s="157">
        <v>113507</v>
      </c>
      <c r="F52" s="139" t="s">
        <v>60</v>
      </c>
      <c r="G52" s="139">
        <v>4</v>
      </c>
      <c r="H52" s="140">
        <v>4</v>
      </c>
      <c r="I52" s="142">
        <v>4</v>
      </c>
      <c r="J52" s="142">
        <v>4</v>
      </c>
      <c r="K52" s="142">
        <v>4</v>
      </c>
      <c r="L52" s="143">
        <v>0.18597353596958174</v>
      </c>
      <c r="M52" s="143">
        <v>0.41159419525506752</v>
      </c>
      <c r="N52" s="143">
        <v>0.77726030789848588</v>
      </c>
      <c r="O52" s="144">
        <v>0.25400025400038101</v>
      </c>
      <c r="P52" s="144">
        <v>0.31108550841912758</v>
      </c>
      <c r="Q52" s="144">
        <v>0.48336824452283178</v>
      </c>
      <c r="R52" s="144">
        <v>0.10846522890932808</v>
      </c>
      <c r="S52" s="144">
        <v>0.44721359549995793</v>
      </c>
      <c r="T52" s="144">
        <v>0.48336824452283178</v>
      </c>
      <c r="U52" s="144">
        <v>0.36514837167011072</v>
      </c>
      <c r="V52" s="144">
        <v>0.54554472558998102</v>
      </c>
      <c r="W52" s="144">
        <v>0.44721359549995793</v>
      </c>
      <c r="X52" s="145">
        <v>0.44721359549995793</v>
      </c>
      <c r="Y52" s="144">
        <v>0.44721359549995793</v>
      </c>
      <c r="Z52" s="144">
        <v>0.35355339059327373</v>
      </c>
      <c r="AA52" s="144">
        <v>0.44721359549995793</v>
      </c>
      <c r="AB52" s="144">
        <v>0.44721359549995793</v>
      </c>
      <c r="AC52" s="144">
        <v>0.44721359549995793</v>
      </c>
      <c r="AD52" s="146">
        <v>0.40406101782088427</v>
      </c>
    </row>
    <row r="53" spans="1:30" x14ac:dyDescent="0.3">
      <c r="A53" s="197">
        <v>12</v>
      </c>
      <c r="B53" s="197" t="s">
        <v>54</v>
      </c>
      <c r="C53" s="197">
        <v>70</v>
      </c>
      <c r="D53" s="116" t="s">
        <v>66</v>
      </c>
      <c r="E53" s="154">
        <v>114305</v>
      </c>
      <c r="F53" s="118" t="s">
        <v>56</v>
      </c>
      <c r="G53" s="118">
        <v>1</v>
      </c>
      <c r="H53" s="119">
        <v>1</v>
      </c>
      <c r="I53" s="121">
        <v>1</v>
      </c>
      <c r="J53" s="121">
        <v>1</v>
      </c>
      <c r="K53" s="121">
        <v>1</v>
      </c>
      <c r="L53" s="122">
        <v>0.23151010969938521</v>
      </c>
      <c r="M53" s="122">
        <v>0.50503481333179123</v>
      </c>
      <c r="N53" s="122">
        <v>1</v>
      </c>
      <c r="O53" s="123">
        <v>0.6350006350009525</v>
      </c>
      <c r="P53" s="123">
        <v>0.51847584736521268</v>
      </c>
      <c r="Q53" s="123">
        <v>0.48336824452283178</v>
      </c>
      <c r="R53" s="123">
        <v>0.54232614454664041</v>
      </c>
      <c r="S53" s="123">
        <v>0.44721359549995793</v>
      </c>
      <c r="T53" s="123">
        <v>0.46423834544262971</v>
      </c>
      <c r="U53" s="123">
        <v>0.54772255750516607</v>
      </c>
      <c r="V53" s="123">
        <v>0.54554472558998102</v>
      </c>
      <c r="W53" s="123">
        <v>0.44721359549995793</v>
      </c>
      <c r="X53" s="158">
        <v>0.53916386601719202</v>
      </c>
      <c r="Y53" s="123">
        <v>0.44721359549995793</v>
      </c>
      <c r="Z53" s="123">
        <v>0.70710678118654746</v>
      </c>
      <c r="AA53" s="123">
        <v>0.44721359549995793</v>
      </c>
      <c r="AB53" s="123">
        <v>0.44721359549995793</v>
      </c>
      <c r="AC53" s="123">
        <v>0.44721359549995793</v>
      </c>
      <c r="AD53" s="125">
        <v>0.50507627227610541</v>
      </c>
    </row>
    <row r="54" spans="1:30" x14ac:dyDescent="0.3">
      <c r="A54" s="198"/>
      <c r="B54" s="198"/>
      <c r="C54" s="198"/>
      <c r="D54" s="126" t="s">
        <v>37</v>
      </c>
      <c r="E54" s="155">
        <v>114202</v>
      </c>
      <c r="F54" s="128" t="s">
        <v>57</v>
      </c>
      <c r="G54" s="128">
        <v>2</v>
      </c>
      <c r="H54" s="129">
        <v>3</v>
      </c>
      <c r="I54" s="131">
        <v>3</v>
      </c>
      <c r="J54" s="131">
        <v>3</v>
      </c>
      <c r="K54" s="131">
        <v>3</v>
      </c>
      <c r="L54" s="132">
        <v>0.20910051215348929</v>
      </c>
      <c r="M54" s="132">
        <v>0.45641148277340482</v>
      </c>
      <c r="N54" s="132">
        <v>0.84702725728438932</v>
      </c>
      <c r="O54" s="133">
        <v>0.6350006350009525</v>
      </c>
      <c r="P54" s="133">
        <v>0.51847584736521268</v>
      </c>
      <c r="Q54" s="133">
        <v>0.48336824452283178</v>
      </c>
      <c r="R54" s="133">
        <v>0.54232614454664041</v>
      </c>
      <c r="S54" s="133">
        <v>0.44721359549995793</v>
      </c>
      <c r="T54" s="133">
        <v>0.37139067635410372</v>
      </c>
      <c r="U54" s="133">
        <v>0.54772255750516607</v>
      </c>
      <c r="V54" s="133">
        <v>0.43643578047198478</v>
      </c>
      <c r="W54" s="133">
        <v>0.44721359549995793</v>
      </c>
      <c r="X54" s="134">
        <v>0.43133109281375365</v>
      </c>
      <c r="Y54" s="133">
        <v>0.44721359549995793</v>
      </c>
      <c r="Z54" s="133">
        <v>0.35355339059327373</v>
      </c>
      <c r="AA54" s="133">
        <v>0.44721359549995793</v>
      </c>
      <c r="AB54" s="133">
        <v>0.44721359549995793</v>
      </c>
      <c r="AC54" s="133">
        <v>0.44721359549995793</v>
      </c>
      <c r="AD54" s="135">
        <v>0.50507627227610541</v>
      </c>
    </row>
    <row r="55" spans="1:30" x14ac:dyDescent="0.3">
      <c r="A55" s="198"/>
      <c r="B55" s="198"/>
      <c r="C55" s="198"/>
      <c r="D55" s="159">
        <v>12500</v>
      </c>
      <c r="E55" s="155">
        <v>310006</v>
      </c>
      <c r="F55" s="128" t="s">
        <v>58</v>
      </c>
      <c r="G55" s="128">
        <v>3</v>
      </c>
      <c r="H55" s="129">
        <v>4</v>
      </c>
      <c r="I55" s="131">
        <v>4</v>
      </c>
      <c r="J55" s="131">
        <v>4</v>
      </c>
      <c r="K55" s="131">
        <v>4</v>
      </c>
      <c r="L55" s="132">
        <v>0.18258903036292237</v>
      </c>
      <c r="M55" s="132">
        <v>0.4001332634646616</v>
      </c>
      <c r="N55" s="132">
        <v>0.75712844351183661</v>
      </c>
      <c r="O55" s="133">
        <v>0.25400025400038101</v>
      </c>
      <c r="P55" s="133">
        <v>0.31108550841912758</v>
      </c>
      <c r="Q55" s="133">
        <v>0.38669459561826541</v>
      </c>
      <c r="R55" s="133">
        <v>0.32539568672798425</v>
      </c>
      <c r="S55" s="133">
        <v>0.44721359549995793</v>
      </c>
      <c r="T55" s="133">
        <v>0.46423834544262971</v>
      </c>
      <c r="U55" s="133">
        <v>0.36514837167011072</v>
      </c>
      <c r="V55" s="133">
        <v>0.3273268353539886</v>
      </c>
      <c r="W55" s="133">
        <v>0.44721359549995793</v>
      </c>
      <c r="X55" s="148">
        <v>0.43133109281375365</v>
      </c>
      <c r="Y55" s="133">
        <v>0.44721359549995793</v>
      </c>
      <c r="Z55" s="133">
        <v>0.35355339059327373</v>
      </c>
      <c r="AA55" s="133">
        <v>0.44721359549995793</v>
      </c>
      <c r="AB55" s="133">
        <v>0.44721359549995793</v>
      </c>
      <c r="AC55" s="133">
        <v>0.44721359549995793</v>
      </c>
      <c r="AD55" s="135">
        <v>0.40406101782088427</v>
      </c>
    </row>
    <row r="56" spans="1:30" x14ac:dyDescent="0.3">
      <c r="A56" s="198"/>
      <c r="B56" s="198"/>
      <c r="C56" s="198"/>
      <c r="D56" s="220"/>
      <c r="E56" s="151">
        <v>113568</v>
      </c>
      <c r="F56" s="128" t="s">
        <v>59</v>
      </c>
      <c r="G56" s="128">
        <v>4</v>
      </c>
      <c r="H56" s="129">
        <v>2</v>
      </c>
      <c r="I56" s="131">
        <v>2</v>
      </c>
      <c r="J56" s="131">
        <v>2</v>
      </c>
      <c r="K56" s="131">
        <v>2</v>
      </c>
      <c r="L56" s="132">
        <v>0.21290347334296844</v>
      </c>
      <c r="M56" s="132">
        <v>0.46522144478661948</v>
      </c>
      <c r="N56" s="132">
        <v>0.89536661139771256</v>
      </c>
      <c r="O56" s="133">
        <v>0.25400025400038101</v>
      </c>
      <c r="P56" s="133">
        <v>0.51847584736521268</v>
      </c>
      <c r="Q56" s="133">
        <v>0.38669459561826541</v>
      </c>
      <c r="R56" s="133">
        <v>0.54232614454664041</v>
      </c>
      <c r="S56" s="133">
        <v>0.44721359549995793</v>
      </c>
      <c r="T56" s="133">
        <v>0.46423834544262971</v>
      </c>
      <c r="U56" s="133">
        <v>0.36514837167011072</v>
      </c>
      <c r="V56" s="133">
        <v>0.3273268353539886</v>
      </c>
      <c r="W56" s="133">
        <v>0.44721359549995793</v>
      </c>
      <c r="X56" s="134">
        <v>0.53916386601719202</v>
      </c>
      <c r="Y56" s="133">
        <v>0.44721359549995793</v>
      </c>
      <c r="Z56" s="133">
        <v>0.35355339059327373</v>
      </c>
      <c r="AA56" s="133">
        <v>0.44721359549995793</v>
      </c>
      <c r="AB56" s="133">
        <v>0.44721359549995793</v>
      </c>
      <c r="AC56" s="133">
        <v>0.44721359549995793</v>
      </c>
      <c r="AD56" s="135">
        <v>0.40406101782088427</v>
      </c>
    </row>
    <row r="57" spans="1:30" ht="15" thickBot="1" x14ac:dyDescent="0.35">
      <c r="A57" s="199"/>
      <c r="B57" s="199"/>
      <c r="C57" s="199"/>
      <c r="D57" s="221"/>
      <c r="E57" s="157">
        <v>113507</v>
      </c>
      <c r="F57" s="139" t="s">
        <v>60</v>
      </c>
      <c r="G57" s="139">
        <v>5</v>
      </c>
      <c r="H57" s="140" t="s">
        <v>42</v>
      </c>
      <c r="I57" s="142">
        <v>5</v>
      </c>
      <c r="J57" s="142">
        <v>5</v>
      </c>
      <c r="K57" s="142">
        <v>5</v>
      </c>
      <c r="L57" s="143">
        <v>0.16389687444123294</v>
      </c>
      <c r="M57" s="143">
        <v>0.36068949005699269</v>
      </c>
      <c r="N57" s="143">
        <v>0.59312695528043502</v>
      </c>
      <c r="O57" s="144">
        <v>0.25400025400038101</v>
      </c>
      <c r="P57" s="144">
        <v>0.31108550841912758</v>
      </c>
      <c r="Q57" s="144">
        <v>0.48336824452283178</v>
      </c>
      <c r="R57" s="144">
        <v>0.10846522890932808</v>
      </c>
      <c r="S57" s="144">
        <v>0.44721359549995793</v>
      </c>
      <c r="T57" s="144">
        <v>0.46423834544262971</v>
      </c>
      <c r="U57" s="144">
        <v>0.36514837167011072</v>
      </c>
      <c r="V57" s="144">
        <v>0.54554472558998102</v>
      </c>
      <c r="W57" s="144">
        <v>0.44721359549995793</v>
      </c>
      <c r="X57" s="145">
        <v>0.21566554640687682</v>
      </c>
      <c r="Y57" s="144">
        <v>0.44721359549995793</v>
      </c>
      <c r="Z57" s="144">
        <v>0.35355339059327373</v>
      </c>
      <c r="AA57" s="144">
        <v>0.44721359549995793</v>
      </c>
      <c r="AB57" s="144">
        <v>0.44721359549995793</v>
      </c>
      <c r="AC57" s="144">
        <v>0.44721359549995793</v>
      </c>
      <c r="AD57" s="146">
        <v>0.40406101782088427</v>
      </c>
    </row>
    <row r="58" spans="1:30" x14ac:dyDescent="0.3">
      <c r="A58" s="197">
        <v>13</v>
      </c>
      <c r="B58" s="197" t="s">
        <v>54</v>
      </c>
      <c r="C58" s="197">
        <v>80</v>
      </c>
      <c r="D58" s="116" t="s">
        <v>67</v>
      </c>
      <c r="E58" s="154">
        <v>114305</v>
      </c>
      <c r="F58" s="118" t="s">
        <v>56</v>
      </c>
      <c r="G58" s="118">
        <v>1</v>
      </c>
      <c r="H58" s="119">
        <v>1</v>
      </c>
      <c r="I58" s="121">
        <v>1</v>
      </c>
      <c r="J58" s="121">
        <v>1</v>
      </c>
      <c r="K58" s="147">
        <v>1</v>
      </c>
      <c r="L58" s="122">
        <v>0.23735131676010446</v>
      </c>
      <c r="M58" s="122">
        <v>0.51388234829349688</v>
      </c>
      <c r="N58" s="122">
        <v>1</v>
      </c>
      <c r="O58" s="123">
        <v>0.6350006350009525</v>
      </c>
      <c r="P58" s="123">
        <v>0.51847584736521268</v>
      </c>
      <c r="Q58" s="123">
        <v>0.48336824452283178</v>
      </c>
      <c r="R58" s="123">
        <v>0.54232614454664041</v>
      </c>
      <c r="S58" s="123">
        <v>0.44721359549995793</v>
      </c>
      <c r="T58" s="123">
        <v>0.46423834544262971</v>
      </c>
      <c r="U58" s="123">
        <v>0.54772255750516607</v>
      </c>
      <c r="V58" s="123">
        <v>0.54554472558998102</v>
      </c>
      <c r="W58" s="123">
        <v>0.44721359549995793</v>
      </c>
      <c r="X58" s="158">
        <v>0.58123819371909646</v>
      </c>
      <c r="Y58" s="123">
        <v>0.44721359549995793</v>
      </c>
      <c r="Z58" s="123">
        <v>0.70710678118654746</v>
      </c>
      <c r="AA58" s="123">
        <v>0.44721359549995793</v>
      </c>
      <c r="AB58" s="123">
        <v>0.44721359549995793</v>
      </c>
      <c r="AC58" s="123">
        <v>0.44721359549995793</v>
      </c>
      <c r="AD58" s="125">
        <v>0.50507627227610541</v>
      </c>
    </row>
    <row r="59" spans="1:30" x14ac:dyDescent="0.3">
      <c r="A59" s="198"/>
      <c r="B59" s="198"/>
      <c r="C59" s="198"/>
      <c r="D59" s="126" t="s">
        <v>37</v>
      </c>
      <c r="E59" s="155">
        <v>114202</v>
      </c>
      <c r="F59" s="128" t="s">
        <v>57</v>
      </c>
      <c r="G59" s="128">
        <v>2</v>
      </c>
      <c r="H59" s="129">
        <v>3</v>
      </c>
      <c r="I59" s="131">
        <v>3</v>
      </c>
      <c r="J59" s="131">
        <v>3</v>
      </c>
      <c r="K59" s="130">
        <v>4</v>
      </c>
      <c r="L59" s="132">
        <v>0.19040864955918771</v>
      </c>
      <c r="M59" s="132">
        <v>0.41459960071076107</v>
      </c>
      <c r="N59" s="132">
        <v>0.63533199805866991</v>
      </c>
      <c r="O59" s="133">
        <v>0.6350006350009525</v>
      </c>
      <c r="P59" s="133">
        <v>0.51847584736521268</v>
      </c>
      <c r="Q59" s="133">
        <v>0.48336824452283178</v>
      </c>
      <c r="R59" s="133">
        <v>0.54232614454664041</v>
      </c>
      <c r="S59" s="133">
        <v>0.44721359549995793</v>
      </c>
      <c r="T59" s="133">
        <v>0.37139067635410372</v>
      </c>
      <c r="U59" s="133">
        <v>0.54772255750516607</v>
      </c>
      <c r="V59" s="133">
        <v>0.43643578047198478</v>
      </c>
      <c r="W59" s="133">
        <v>0.44721359549995793</v>
      </c>
      <c r="X59" s="134">
        <v>0.23249527748763857</v>
      </c>
      <c r="Y59" s="133">
        <v>0.44721359549995793</v>
      </c>
      <c r="Z59" s="133">
        <v>0.35355339059327373</v>
      </c>
      <c r="AA59" s="133">
        <v>0.44721359549995793</v>
      </c>
      <c r="AB59" s="133">
        <v>0.44721359549995793</v>
      </c>
      <c r="AC59" s="133">
        <v>0.44721359549995793</v>
      </c>
      <c r="AD59" s="135">
        <v>0.50507627227610541</v>
      </c>
    </row>
    <row r="60" spans="1:30" x14ac:dyDescent="0.3">
      <c r="A60" s="198"/>
      <c r="B60" s="198"/>
      <c r="C60" s="198"/>
      <c r="D60" s="136">
        <v>12500</v>
      </c>
      <c r="E60" s="155">
        <v>310006</v>
      </c>
      <c r="F60" s="128" t="s">
        <v>58</v>
      </c>
      <c r="G60" s="128">
        <v>3</v>
      </c>
      <c r="H60" s="129">
        <v>4</v>
      </c>
      <c r="I60" s="131">
        <v>4</v>
      </c>
      <c r="J60" s="131">
        <v>4</v>
      </c>
      <c r="K60" s="130">
        <v>3</v>
      </c>
      <c r="L60" s="132">
        <v>0.18726199601149776</v>
      </c>
      <c r="M60" s="132">
        <v>0.40721129143402612</v>
      </c>
      <c r="N60" s="132">
        <v>0.75952945060459665</v>
      </c>
      <c r="O60" s="133">
        <v>0.25400025400038101</v>
      </c>
      <c r="P60" s="133">
        <v>0.31108550841912758</v>
      </c>
      <c r="Q60" s="133">
        <v>0.38669459561826541</v>
      </c>
      <c r="R60" s="133">
        <v>0.32539568672798425</v>
      </c>
      <c r="S60" s="133">
        <v>0.44721359549995793</v>
      </c>
      <c r="T60" s="133">
        <v>0.46423834544262971</v>
      </c>
      <c r="U60" s="133">
        <v>0.36514837167011072</v>
      </c>
      <c r="V60" s="133">
        <v>0.3273268353539886</v>
      </c>
      <c r="W60" s="133">
        <v>0.44721359549995793</v>
      </c>
      <c r="X60" s="148">
        <v>0.46499055497527714</v>
      </c>
      <c r="Y60" s="133">
        <v>0.44721359549995793</v>
      </c>
      <c r="Z60" s="133">
        <v>0.35355339059327373</v>
      </c>
      <c r="AA60" s="133">
        <v>0.44721359549995793</v>
      </c>
      <c r="AB60" s="133">
        <v>0.44721359549995793</v>
      </c>
      <c r="AC60" s="133">
        <v>0.44721359549995793</v>
      </c>
      <c r="AD60" s="135">
        <v>0.40406101782088427</v>
      </c>
    </row>
    <row r="61" spans="1:30" x14ac:dyDescent="0.3">
      <c r="A61" s="198"/>
      <c r="B61" s="198"/>
      <c r="C61" s="198"/>
      <c r="D61" s="220"/>
      <c r="E61" s="151">
        <v>113568</v>
      </c>
      <c r="F61" s="128" t="s">
        <v>59</v>
      </c>
      <c r="G61" s="128">
        <v>4</v>
      </c>
      <c r="H61" s="129">
        <v>2</v>
      </c>
      <c r="I61" s="131">
        <v>2</v>
      </c>
      <c r="J61" s="131">
        <v>2</v>
      </c>
      <c r="K61" s="137">
        <v>2</v>
      </c>
      <c r="L61" s="132">
        <v>0.21874468040368769</v>
      </c>
      <c r="M61" s="132">
        <v>0.47406897974832513</v>
      </c>
      <c r="N61" s="132">
        <v>0.89871003322843868</v>
      </c>
      <c r="O61" s="133">
        <v>0.25400025400038101</v>
      </c>
      <c r="P61" s="133">
        <v>0.51847584736521268</v>
      </c>
      <c r="Q61" s="133">
        <v>0.38669459561826541</v>
      </c>
      <c r="R61" s="133">
        <v>0.54232614454664041</v>
      </c>
      <c r="S61" s="133">
        <v>0.44721359549995793</v>
      </c>
      <c r="T61" s="133">
        <v>0.46423834544262971</v>
      </c>
      <c r="U61" s="133">
        <v>0.36514837167011072</v>
      </c>
      <c r="V61" s="133">
        <v>0.3273268353539886</v>
      </c>
      <c r="W61" s="133">
        <v>0.44721359549995793</v>
      </c>
      <c r="X61" s="134">
        <v>0.58123819371909646</v>
      </c>
      <c r="Y61" s="133">
        <v>0.44721359549995793</v>
      </c>
      <c r="Z61" s="133">
        <v>0.35355339059327373</v>
      </c>
      <c r="AA61" s="133">
        <v>0.44721359549995793</v>
      </c>
      <c r="AB61" s="133">
        <v>0.44721359549995793</v>
      </c>
      <c r="AC61" s="133">
        <v>0.44721359549995793</v>
      </c>
      <c r="AD61" s="135">
        <v>0.40406101782088427</v>
      </c>
    </row>
    <row r="62" spans="1:30" ht="15" thickBot="1" x14ac:dyDescent="0.35">
      <c r="A62" s="199"/>
      <c r="B62" s="199"/>
      <c r="C62" s="199"/>
      <c r="D62" s="221"/>
      <c r="E62" s="157">
        <v>113507</v>
      </c>
      <c r="F62" s="139" t="s">
        <v>60</v>
      </c>
      <c r="G62" s="139">
        <v>5</v>
      </c>
      <c r="H62" s="140" t="s">
        <v>42</v>
      </c>
      <c r="I62" s="142">
        <v>5</v>
      </c>
      <c r="J62" s="142">
        <v>5</v>
      </c>
      <c r="K62" s="141">
        <v>5</v>
      </c>
      <c r="L62" s="143">
        <v>0.16623335726552063</v>
      </c>
      <c r="M62" s="143">
        <v>0.36422850404167495</v>
      </c>
      <c r="N62" s="143">
        <v>0.58248335391775763</v>
      </c>
      <c r="O62" s="144">
        <v>0.25400025400038101</v>
      </c>
      <c r="P62" s="144">
        <v>0.31108550841912758</v>
      </c>
      <c r="Q62" s="144">
        <v>0.48336824452283178</v>
      </c>
      <c r="R62" s="144">
        <v>0.10846522890932808</v>
      </c>
      <c r="S62" s="144">
        <v>0.44721359549995793</v>
      </c>
      <c r="T62" s="144">
        <v>0.46423834544262971</v>
      </c>
      <c r="U62" s="144">
        <v>0.36514837167011072</v>
      </c>
      <c r="V62" s="144">
        <v>0.54554472558998102</v>
      </c>
      <c r="W62" s="144">
        <v>0.44721359549995793</v>
      </c>
      <c r="X62" s="160">
        <v>0.23249527748763857</v>
      </c>
      <c r="Y62" s="144">
        <v>0.44721359549995793</v>
      </c>
      <c r="Z62" s="144">
        <v>0.35355339059327373</v>
      </c>
      <c r="AA62" s="144">
        <v>0.44721359549995793</v>
      </c>
      <c r="AB62" s="144">
        <v>0.44721359549995793</v>
      </c>
      <c r="AC62" s="144">
        <v>0.44721359549995793</v>
      </c>
      <c r="AD62" s="146">
        <v>0.40406101782088427</v>
      </c>
    </row>
    <row r="63" spans="1:30" x14ac:dyDescent="0.3">
      <c r="A63" s="197">
        <v>14</v>
      </c>
      <c r="B63" s="197" t="s">
        <v>54</v>
      </c>
      <c r="C63" s="197">
        <v>90</v>
      </c>
      <c r="D63" s="116" t="s">
        <v>68</v>
      </c>
      <c r="E63" s="154">
        <v>114305</v>
      </c>
      <c r="F63" s="118" t="s">
        <v>56</v>
      </c>
      <c r="G63" s="118">
        <v>1</v>
      </c>
      <c r="H63" s="119">
        <v>1</v>
      </c>
      <c r="I63" s="121">
        <v>1</v>
      </c>
      <c r="J63" s="121">
        <v>1</v>
      </c>
      <c r="K63" s="147">
        <v>1</v>
      </c>
      <c r="L63" s="122">
        <v>0.24078732091346872</v>
      </c>
      <c r="M63" s="122">
        <v>0.52010863698955168</v>
      </c>
      <c r="N63" s="122">
        <v>1</v>
      </c>
      <c r="O63" s="123">
        <v>0.6350006350009525</v>
      </c>
      <c r="P63" s="123">
        <v>0.51847584736521268</v>
      </c>
      <c r="Q63" s="123">
        <v>0.48336824452283178</v>
      </c>
      <c r="R63" s="123">
        <v>0.54232614454664041</v>
      </c>
      <c r="S63" s="123">
        <v>0.44721359549995793</v>
      </c>
      <c r="T63" s="123">
        <v>0.46423834544262971</v>
      </c>
      <c r="U63" s="123">
        <v>0.54772255750516607</v>
      </c>
      <c r="V63" s="123">
        <v>0.54554472558998102</v>
      </c>
      <c r="W63" s="123">
        <v>0.44721359549995793</v>
      </c>
      <c r="X63" s="158">
        <v>0.61084722178152606</v>
      </c>
      <c r="Y63" s="123">
        <v>0.44721359549995793</v>
      </c>
      <c r="Z63" s="123">
        <v>0.70710678118654746</v>
      </c>
      <c r="AA63" s="123">
        <v>0.44721359549995793</v>
      </c>
      <c r="AB63" s="123">
        <v>0.44721359549995793</v>
      </c>
      <c r="AC63" s="123">
        <v>0.44721359549995793</v>
      </c>
      <c r="AD63" s="125">
        <v>0.50507627227610541</v>
      </c>
    </row>
    <row r="64" spans="1:30" x14ac:dyDescent="0.3">
      <c r="A64" s="198"/>
      <c r="B64" s="198"/>
      <c r="C64" s="198"/>
      <c r="D64" s="126" t="s">
        <v>37</v>
      </c>
      <c r="E64" s="155">
        <v>114202</v>
      </c>
      <c r="F64" s="128" t="s">
        <v>57</v>
      </c>
      <c r="G64" s="128">
        <v>2</v>
      </c>
      <c r="H64" s="129">
        <v>3</v>
      </c>
      <c r="I64" s="131">
        <v>3</v>
      </c>
      <c r="J64" s="131">
        <v>3</v>
      </c>
      <c r="K64" s="130">
        <v>4</v>
      </c>
      <c r="L64" s="132">
        <v>0.19178305122053341</v>
      </c>
      <c r="M64" s="132">
        <v>0.41709011618918296</v>
      </c>
      <c r="N64" s="132">
        <v>0.62591000535399555</v>
      </c>
      <c r="O64" s="133">
        <v>0.6350006350009525</v>
      </c>
      <c r="P64" s="133">
        <v>0.51847584736521268</v>
      </c>
      <c r="Q64" s="133">
        <v>0.48336824452283178</v>
      </c>
      <c r="R64" s="133">
        <v>0.54232614454664041</v>
      </c>
      <c r="S64" s="133">
        <v>0.44721359549995793</v>
      </c>
      <c r="T64" s="133">
        <v>0.37139067635410372</v>
      </c>
      <c r="U64" s="133">
        <v>0.54772255750516607</v>
      </c>
      <c r="V64" s="133">
        <v>0.43643578047198478</v>
      </c>
      <c r="W64" s="133">
        <v>0.44721359549995793</v>
      </c>
      <c r="X64" s="134">
        <v>0.24433888871261045</v>
      </c>
      <c r="Y64" s="133">
        <v>0.44721359549995793</v>
      </c>
      <c r="Z64" s="133">
        <v>0.35355339059327373</v>
      </c>
      <c r="AA64" s="133">
        <v>0.44721359549995793</v>
      </c>
      <c r="AB64" s="133">
        <v>0.44721359549995793</v>
      </c>
      <c r="AC64" s="133">
        <v>0.44721359549995793</v>
      </c>
      <c r="AD64" s="135">
        <v>0.50507627227610541</v>
      </c>
    </row>
    <row r="65" spans="1:30" x14ac:dyDescent="0.3">
      <c r="A65" s="198"/>
      <c r="B65" s="198"/>
      <c r="C65" s="198"/>
      <c r="D65" s="136">
        <v>12500</v>
      </c>
      <c r="E65" s="155">
        <v>310006</v>
      </c>
      <c r="F65" s="128" t="s">
        <v>58</v>
      </c>
      <c r="G65" s="128">
        <v>3</v>
      </c>
      <c r="H65" s="129">
        <v>4</v>
      </c>
      <c r="I65" s="131">
        <v>4</v>
      </c>
      <c r="J65" s="131">
        <v>4</v>
      </c>
      <c r="K65" s="130">
        <v>3</v>
      </c>
      <c r="L65" s="132">
        <v>0.17764118438207785</v>
      </c>
      <c r="M65" s="132">
        <v>0.38650210963565484</v>
      </c>
      <c r="N65" s="132">
        <v>0.66896861550735165</v>
      </c>
      <c r="O65" s="133">
        <v>0.25400025400038101</v>
      </c>
      <c r="P65" s="133">
        <v>0.31108550841912758</v>
      </c>
      <c r="Q65" s="133">
        <v>0.38669459561826541</v>
      </c>
      <c r="R65" s="133">
        <v>0.32539568672798425</v>
      </c>
      <c r="S65" s="133">
        <v>0.44721359549995793</v>
      </c>
      <c r="T65" s="133">
        <v>0.46423834544262971</v>
      </c>
      <c r="U65" s="133">
        <v>0.36514837167011072</v>
      </c>
      <c r="V65" s="133">
        <v>0.3273268353539886</v>
      </c>
      <c r="W65" s="133">
        <v>0.44721359549995793</v>
      </c>
      <c r="X65" s="134">
        <v>0.36650833306891567</v>
      </c>
      <c r="Y65" s="133">
        <v>0.44721359549995793</v>
      </c>
      <c r="Z65" s="133">
        <v>0.35355339059327373</v>
      </c>
      <c r="AA65" s="133">
        <v>0.44721359549995793</v>
      </c>
      <c r="AB65" s="133">
        <v>0.44721359549995793</v>
      </c>
      <c r="AC65" s="133">
        <v>0.44721359549995793</v>
      </c>
      <c r="AD65" s="135">
        <v>0.40406101782088427</v>
      </c>
    </row>
    <row r="66" spans="1:30" x14ac:dyDescent="0.3">
      <c r="A66" s="198"/>
      <c r="B66" s="198"/>
      <c r="C66" s="198"/>
      <c r="D66" s="220"/>
      <c r="E66" s="151">
        <v>113568</v>
      </c>
      <c r="F66" s="128" t="s">
        <v>59</v>
      </c>
      <c r="G66" s="128">
        <v>4</v>
      </c>
      <c r="H66" s="129">
        <v>2</v>
      </c>
      <c r="I66" s="131">
        <v>2</v>
      </c>
      <c r="J66" s="131">
        <v>2</v>
      </c>
      <c r="K66" s="137">
        <v>2</v>
      </c>
      <c r="L66" s="132">
        <v>0.22218068455705192</v>
      </c>
      <c r="M66" s="132">
        <v>0.48029526844437986</v>
      </c>
      <c r="N66" s="132">
        <v>0.90100674703006889</v>
      </c>
      <c r="O66" s="133">
        <v>0.25400025400038101</v>
      </c>
      <c r="P66" s="133">
        <v>0.51847584736521268</v>
      </c>
      <c r="Q66" s="133">
        <v>0.38669459561826541</v>
      </c>
      <c r="R66" s="133">
        <v>0.54232614454664041</v>
      </c>
      <c r="S66" s="133">
        <v>0.44721359549995793</v>
      </c>
      <c r="T66" s="133">
        <v>0.46423834544262971</v>
      </c>
      <c r="U66" s="133">
        <v>0.36514837167011072</v>
      </c>
      <c r="V66" s="133">
        <v>0.3273268353539886</v>
      </c>
      <c r="W66" s="133">
        <v>0.44721359549995793</v>
      </c>
      <c r="X66" s="134">
        <v>0.61084722178152606</v>
      </c>
      <c r="Y66" s="133">
        <v>0.44721359549995793</v>
      </c>
      <c r="Z66" s="133">
        <v>0.35355339059327373</v>
      </c>
      <c r="AA66" s="133">
        <v>0.44721359549995793</v>
      </c>
      <c r="AB66" s="133">
        <v>0.44721359549995793</v>
      </c>
      <c r="AC66" s="133">
        <v>0.44721359549995793</v>
      </c>
      <c r="AD66" s="135">
        <v>0.40406101782088427</v>
      </c>
    </row>
    <row r="67" spans="1:30" ht="15" thickBot="1" x14ac:dyDescent="0.35">
      <c r="A67" s="199"/>
      <c r="B67" s="199"/>
      <c r="C67" s="199"/>
      <c r="D67" s="221"/>
      <c r="E67" s="157">
        <v>113507</v>
      </c>
      <c r="F67" s="139" t="s">
        <v>60</v>
      </c>
      <c r="G67" s="139">
        <v>5</v>
      </c>
      <c r="H67" s="140" t="s">
        <v>42</v>
      </c>
      <c r="I67" s="142">
        <v>5</v>
      </c>
      <c r="J67" s="142">
        <v>5</v>
      </c>
      <c r="K67" s="141">
        <v>5</v>
      </c>
      <c r="L67" s="143">
        <v>0.16760775892686633</v>
      </c>
      <c r="M67" s="143">
        <v>0.36671901952009689</v>
      </c>
      <c r="N67" s="143">
        <v>0.57534071939728437</v>
      </c>
      <c r="O67" s="144">
        <v>0.25400025400038101</v>
      </c>
      <c r="P67" s="144">
        <v>0.31108550841912758</v>
      </c>
      <c r="Q67" s="144">
        <v>0.48336824452283178</v>
      </c>
      <c r="R67" s="144">
        <v>0.10846522890932808</v>
      </c>
      <c r="S67" s="144">
        <v>0.44721359549995793</v>
      </c>
      <c r="T67" s="144">
        <v>0.46423834544262971</v>
      </c>
      <c r="U67" s="144">
        <v>0.36514837167011072</v>
      </c>
      <c r="V67" s="144">
        <v>0.54554472558998102</v>
      </c>
      <c r="W67" s="144">
        <v>0.44721359549995793</v>
      </c>
      <c r="X67" s="145">
        <v>0.24433888871261045</v>
      </c>
      <c r="Y67" s="144">
        <v>0.44721359549995793</v>
      </c>
      <c r="Z67" s="144">
        <v>0.35355339059327373</v>
      </c>
      <c r="AA67" s="144">
        <v>0.44721359549995793</v>
      </c>
      <c r="AB67" s="144">
        <v>0.44721359549995793</v>
      </c>
      <c r="AC67" s="144">
        <v>0.44721359549995793</v>
      </c>
      <c r="AD67" s="146">
        <v>0.40406101782088427</v>
      </c>
    </row>
    <row r="68" spans="1:30" x14ac:dyDescent="0.3">
      <c r="A68" s="197">
        <v>15</v>
      </c>
      <c r="B68" s="197" t="s">
        <v>54</v>
      </c>
      <c r="C68" s="197">
        <v>100</v>
      </c>
      <c r="D68" s="116" t="s">
        <v>69</v>
      </c>
      <c r="E68" s="154">
        <v>114305</v>
      </c>
      <c r="F68" s="118" t="s">
        <v>56</v>
      </c>
      <c r="G68" s="118">
        <v>1</v>
      </c>
      <c r="H68" s="119">
        <v>1</v>
      </c>
      <c r="I68" s="121">
        <v>1</v>
      </c>
      <c r="J68" s="121">
        <v>1</v>
      </c>
      <c r="K68" s="147">
        <v>1</v>
      </c>
      <c r="L68" s="122">
        <v>0.24078732091346872</v>
      </c>
      <c r="M68" s="122">
        <v>0.52010863698955168</v>
      </c>
      <c r="N68" s="122">
        <v>1</v>
      </c>
      <c r="O68" s="123">
        <v>0.6350006350009525</v>
      </c>
      <c r="P68" s="123">
        <v>0.51847584736521268</v>
      </c>
      <c r="Q68" s="123">
        <v>0.48336824452283178</v>
      </c>
      <c r="R68" s="123">
        <v>0.54232614454664041</v>
      </c>
      <c r="S68" s="123">
        <v>0.44721359549995793</v>
      </c>
      <c r="T68" s="123">
        <v>0.46423834544262971</v>
      </c>
      <c r="U68" s="123">
        <v>0.54772255750516607</v>
      </c>
      <c r="V68" s="123">
        <v>0.54554472558998102</v>
      </c>
      <c r="W68" s="123">
        <v>0.44721359549995793</v>
      </c>
      <c r="X68" s="158">
        <v>0.61084722178152606</v>
      </c>
      <c r="Y68" s="123">
        <v>0.44721359549995793</v>
      </c>
      <c r="Z68" s="123">
        <v>0.70710678118654746</v>
      </c>
      <c r="AA68" s="123">
        <v>0.44721359549995793</v>
      </c>
      <c r="AB68" s="123">
        <v>0.44721359549995793</v>
      </c>
      <c r="AC68" s="123">
        <v>0.44721359549995793</v>
      </c>
      <c r="AD68" s="125">
        <v>0.50507627227610541</v>
      </c>
    </row>
    <row r="69" spans="1:30" x14ac:dyDescent="0.3">
      <c r="A69" s="198"/>
      <c r="B69" s="198"/>
      <c r="C69" s="198"/>
      <c r="D69" s="126" t="s">
        <v>37</v>
      </c>
      <c r="E69" s="155">
        <v>114202</v>
      </c>
      <c r="F69" s="128" t="s">
        <v>57</v>
      </c>
      <c r="G69" s="128">
        <v>2</v>
      </c>
      <c r="H69" s="129">
        <v>3</v>
      </c>
      <c r="I69" s="131">
        <v>3</v>
      </c>
      <c r="J69" s="131">
        <v>3</v>
      </c>
      <c r="K69" s="130">
        <v>4</v>
      </c>
      <c r="L69" s="132">
        <v>0.19178305122053341</v>
      </c>
      <c r="M69" s="132">
        <v>0.41709011618918296</v>
      </c>
      <c r="N69" s="132">
        <v>0.62591000535399555</v>
      </c>
      <c r="O69" s="133">
        <v>0.6350006350009525</v>
      </c>
      <c r="P69" s="133">
        <v>0.51847584736521268</v>
      </c>
      <c r="Q69" s="133">
        <v>0.48336824452283178</v>
      </c>
      <c r="R69" s="133">
        <v>0.54232614454664041</v>
      </c>
      <c r="S69" s="133">
        <v>0.44721359549995793</v>
      </c>
      <c r="T69" s="133">
        <v>0.37139067635410372</v>
      </c>
      <c r="U69" s="133">
        <v>0.54772255750516607</v>
      </c>
      <c r="V69" s="133">
        <v>0.43643578047198478</v>
      </c>
      <c r="W69" s="133">
        <v>0.44721359549995793</v>
      </c>
      <c r="X69" s="134">
        <v>0.24433888871261045</v>
      </c>
      <c r="Y69" s="133">
        <v>0.44721359549995793</v>
      </c>
      <c r="Z69" s="133">
        <v>0.35355339059327373</v>
      </c>
      <c r="AA69" s="133">
        <v>0.44721359549995793</v>
      </c>
      <c r="AB69" s="133">
        <v>0.44721359549995793</v>
      </c>
      <c r="AC69" s="133">
        <v>0.44721359549995793</v>
      </c>
      <c r="AD69" s="135">
        <v>0.50507627227610541</v>
      </c>
    </row>
    <row r="70" spans="1:30" x14ac:dyDescent="0.3">
      <c r="A70" s="198"/>
      <c r="B70" s="198"/>
      <c r="C70" s="198"/>
      <c r="D70" s="136">
        <v>13500</v>
      </c>
      <c r="E70" s="155">
        <v>310006</v>
      </c>
      <c r="F70" s="128" t="s">
        <v>58</v>
      </c>
      <c r="G70" s="128">
        <v>3</v>
      </c>
      <c r="H70" s="129">
        <v>4</v>
      </c>
      <c r="I70" s="131">
        <v>4</v>
      </c>
      <c r="J70" s="131">
        <v>4</v>
      </c>
      <c r="K70" s="130">
        <v>3</v>
      </c>
      <c r="L70" s="132">
        <v>0.17764118438207785</v>
      </c>
      <c r="M70" s="132">
        <v>0.38650210963565484</v>
      </c>
      <c r="N70" s="132">
        <v>0.66896861550735165</v>
      </c>
      <c r="O70" s="133">
        <v>0.25400025400038101</v>
      </c>
      <c r="P70" s="133">
        <v>0.31108550841912758</v>
      </c>
      <c r="Q70" s="133">
        <v>0.38669459561826541</v>
      </c>
      <c r="R70" s="133">
        <v>0.32539568672798425</v>
      </c>
      <c r="S70" s="133">
        <v>0.44721359549995793</v>
      </c>
      <c r="T70" s="133">
        <v>0.46423834544262971</v>
      </c>
      <c r="U70" s="133">
        <v>0.36514837167011072</v>
      </c>
      <c r="V70" s="133">
        <v>0.3273268353539886</v>
      </c>
      <c r="W70" s="133">
        <v>0.44721359549995793</v>
      </c>
      <c r="X70" s="134">
        <v>0.36650833306891567</v>
      </c>
      <c r="Y70" s="133">
        <v>0.44721359549995793</v>
      </c>
      <c r="Z70" s="133">
        <v>0.35355339059327373</v>
      </c>
      <c r="AA70" s="133">
        <v>0.44721359549995793</v>
      </c>
      <c r="AB70" s="133">
        <v>0.44721359549995793</v>
      </c>
      <c r="AC70" s="133">
        <v>0.44721359549995793</v>
      </c>
      <c r="AD70" s="135">
        <v>0.40406101782088427</v>
      </c>
    </row>
    <row r="71" spans="1:30" x14ac:dyDescent="0.3">
      <c r="A71" s="198"/>
      <c r="B71" s="198"/>
      <c r="C71" s="198"/>
      <c r="D71" s="220"/>
      <c r="E71" s="151">
        <v>113568</v>
      </c>
      <c r="F71" s="128" t="s">
        <v>59</v>
      </c>
      <c r="G71" s="128">
        <v>4</v>
      </c>
      <c r="H71" s="129">
        <v>2</v>
      </c>
      <c r="I71" s="131">
        <v>2</v>
      </c>
      <c r="J71" s="131">
        <v>2</v>
      </c>
      <c r="K71" s="137">
        <v>2</v>
      </c>
      <c r="L71" s="132">
        <v>0.22218068455705192</v>
      </c>
      <c r="M71" s="132">
        <v>0.48029526844437986</v>
      </c>
      <c r="N71" s="132">
        <v>0.90100674703006889</v>
      </c>
      <c r="O71" s="133">
        <v>0.25400025400038101</v>
      </c>
      <c r="P71" s="133">
        <v>0.51847584736521268</v>
      </c>
      <c r="Q71" s="133">
        <v>0.38669459561826541</v>
      </c>
      <c r="R71" s="133">
        <v>0.54232614454664041</v>
      </c>
      <c r="S71" s="133">
        <v>0.44721359549995793</v>
      </c>
      <c r="T71" s="133">
        <v>0.46423834544262971</v>
      </c>
      <c r="U71" s="133">
        <v>0.36514837167011072</v>
      </c>
      <c r="V71" s="133">
        <v>0.3273268353539886</v>
      </c>
      <c r="W71" s="133">
        <v>0.44721359549995793</v>
      </c>
      <c r="X71" s="134">
        <v>0.61084722178152606</v>
      </c>
      <c r="Y71" s="133">
        <v>0.44721359549995793</v>
      </c>
      <c r="Z71" s="133">
        <v>0.35355339059327373</v>
      </c>
      <c r="AA71" s="133">
        <v>0.44721359549995793</v>
      </c>
      <c r="AB71" s="133">
        <v>0.44721359549995793</v>
      </c>
      <c r="AC71" s="133">
        <v>0.44721359549995793</v>
      </c>
      <c r="AD71" s="135">
        <v>0.40406101782088427</v>
      </c>
    </row>
    <row r="72" spans="1:30" ht="15" thickBot="1" x14ac:dyDescent="0.35">
      <c r="A72" s="199"/>
      <c r="B72" s="199"/>
      <c r="C72" s="199"/>
      <c r="D72" s="221"/>
      <c r="E72" s="157">
        <v>113507</v>
      </c>
      <c r="F72" s="139" t="s">
        <v>60</v>
      </c>
      <c r="G72" s="139">
        <v>5</v>
      </c>
      <c r="H72" s="140" t="s">
        <v>42</v>
      </c>
      <c r="I72" s="142">
        <v>5</v>
      </c>
      <c r="J72" s="142">
        <v>5</v>
      </c>
      <c r="K72" s="141">
        <v>5</v>
      </c>
      <c r="L72" s="143">
        <v>0.16760775892686633</v>
      </c>
      <c r="M72" s="143">
        <v>0.36671901952009689</v>
      </c>
      <c r="N72" s="143">
        <v>0.57534071939728437</v>
      </c>
      <c r="O72" s="144">
        <v>0.25400025400038101</v>
      </c>
      <c r="P72" s="144">
        <v>0.31108550841912758</v>
      </c>
      <c r="Q72" s="144">
        <v>0.48336824452283178</v>
      </c>
      <c r="R72" s="144">
        <v>0.10846522890932808</v>
      </c>
      <c r="S72" s="144">
        <v>0.44721359549995793</v>
      </c>
      <c r="T72" s="144">
        <v>0.46423834544262971</v>
      </c>
      <c r="U72" s="144">
        <v>0.36514837167011072</v>
      </c>
      <c r="V72" s="144">
        <v>0.54554472558998102</v>
      </c>
      <c r="W72" s="144">
        <v>0.44721359549995793</v>
      </c>
      <c r="X72" s="145">
        <v>0.24433888871261045</v>
      </c>
      <c r="Y72" s="144">
        <v>0.44721359549995793</v>
      </c>
      <c r="Z72" s="144">
        <v>0.35355339059327373</v>
      </c>
      <c r="AA72" s="144">
        <v>0.44721359549995793</v>
      </c>
      <c r="AB72" s="144">
        <v>0.44721359549995793</v>
      </c>
      <c r="AC72" s="144">
        <v>0.44721359549995793</v>
      </c>
      <c r="AD72" s="146">
        <v>0.40406101782088427</v>
      </c>
    </row>
    <row r="73" spans="1:30" x14ac:dyDescent="0.3">
      <c r="A73" s="197">
        <v>16</v>
      </c>
      <c r="B73" s="197" t="s">
        <v>54</v>
      </c>
      <c r="C73" s="197">
        <v>110</v>
      </c>
      <c r="D73" s="116" t="s">
        <v>70</v>
      </c>
      <c r="E73" s="154">
        <v>114305</v>
      </c>
      <c r="F73" s="118" t="s">
        <v>56</v>
      </c>
      <c r="G73" s="118">
        <v>1</v>
      </c>
      <c r="H73" s="119">
        <v>1</v>
      </c>
      <c r="I73" s="121">
        <v>1</v>
      </c>
      <c r="J73" s="121">
        <v>1</v>
      </c>
      <c r="K73" s="147">
        <v>1</v>
      </c>
      <c r="L73" s="122">
        <v>0.23427699725446274</v>
      </c>
      <c r="M73" s="122">
        <v>0.50995125824821619</v>
      </c>
      <c r="N73" s="122">
        <v>1</v>
      </c>
      <c r="O73" s="123">
        <v>0.6350006350009525</v>
      </c>
      <c r="P73" s="123">
        <v>0.51847584736521268</v>
      </c>
      <c r="Q73" s="123">
        <v>0.48336824452283178</v>
      </c>
      <c r="R73" s="123">
        <v>0.54232614454664041</v>
      </c>
      <c r="S73" s="123">
        <v>0.44721359549995793</v>
      </c>
      <c r="T73" s="123">
        <v>0.46423834544262971</v>
      </c>
      <c r="U73" s="123">
        <v>0.54772255750516607</v>
      </c>
      <c r="V73" s="123">
        <v>0.54554472558998102</v>
      </c>
      <c r="W73" s="123">
        <v>0.44721359549995793</v>
      </c>
      <c r="X73" s="158">
        <v>0.56254395046301198</v>
      </c>
      <c r="Y73" s="123">
        <v>0.44721359549995793</v>
      </c>
      <c r="Z73" s="123">
        <v>0.70710678118654746</v>
      </c>
      <c r="AA73" s="123">
        <v>0.44721359549995793</v>
      </c>
      <c r="AB73" s="123">
        <v>0.44721359549995793</v>
      </c>
      <c r="AC73" s="123">
        <v>0.44721359549995793</v>
      </c>
      <c r="AD73" s="125">
        <v>0.50507627227610541</v>
      </c>
    </row>
    <row r="74" spans="1:30" x14ac:dyDescent="0.3">
      <c r="A74" s="198"/>
      <c r="B74" s="198"/>
      <c r="C74" s="198"/>
      <c r="D74" s="126" t="s">
        <v>37</v>
      </c>
      <c r="E74" s="155">
        <v>114202</v>
      </c>
      <c r="F74" s="128" t="s">
        <v>57</v>
      </c>
      <c r="G74" s="128">
        <v>2</v>
      </c>
      <c r="H74" s="129">
        <v>3</v>
      </c>
      <c r="I74" s="131">
        <v>3</v>
      </c>
      <c r="J74" s="131">
        <v>3</v>
      </c>
      <c r="K74" s="130">
        <v>4</v>
      </c>
      <c r="L74" s="132">
        <v>0.18917892175693102</v>
      </c>
      <c r="M74" s="132">
        <v>0.41302716469264877</v>
      </c>
      <c r="N74" s="132">
        <v>0.6415267709162259</v>
      </c>
      <c r="O74" s="133">
        <v>0.6350006350009525</v>
      </c>
      <c r="P74" s="133">
        <v>0.51847584736521268</v>
      </c>
      <c r="Q74" s="133">
        <v>0.48336824452283178</v>
      </c>
      <c r="R74" s="133">
        <v>0.54232614454664041</v>
      </c>
      <c r="S74" s="133">
        <v>0.44721359549995793</v>
      </c>
      <c r="T74" s="133">
        <v>0.37139067635410372</v>
      </c>
      <c r="U74" s="133">
        <v>0.54772255750516607</v>
      </c>
      <c r="V74" s="133">
        <v>0.43643578047198478</v>
      </c>
      <c r="W74" s="133">
        <v>0.44721359549995793</v>
      </c>
      <c r="X74" s="134">
        <v>0.22501758018520479</v>
      </c>
      <c r="Y74" s="133">
        <v>0.44721359549995793</v>
      </c>
      <c r="Z74" s="133">
        <v>0.35355339059327373</v>
      </c>
      <c r="AA74" s="133">
        <v>0.44721359549995793</v>
      </c>
      <c r="AB74" s="133">
        <v>0.44721359549995793</v>
      </c>
      <c r="AC74" s="133">
        <v>0.44721359549995793</v>
      </c>
      <c r="AD74" s="135">
        <v>0.50507627227610541</v>
      </c>
    </row>
    <row r="75" spans="1:30" x14ac:dyDescent="0.3">
      <c r="A75" s="198"/>
      <c r="B75" s="198"/>
      <c r="C75" s="198"/>
      <c r="D75" s="136">
        <v>14000</v>
      </c>
      <c r="E75" s="155">
        <v>310006</v>
      </c>
      <c r="F75" s="128" t="s">
        <v>58</v>
      </c>
      <c r="G75" s="128">
        <v>3</v>
      </c>
      <c r="H75" s="129">
        <v>4</v>
      </c>
      <c r="I75" s="131">
        <v>4</v>
      </c>
      <c r="J75" s="131">
        <v>4</v>
      </c>
      <c r="K75" s="130">
        <v>3</v>
      </c>
      <c r="L75" s="132">
        <v>0.18480254040698441</v>
      </c>
      <c r="M75" s="132">
        <v>0.40406641939780147</v>
      </c>
      <c r="N75" s="132">
        <v>0.75847504848213609</v>
      </c>
      <c r="O75" s="133">
        <v>0.25400025400038101</v>
      </c>
      <c r="P75" s="133">
        <v>0.31108550841912758</v>
      </c>
      <c r="Q75" s="133">
        <v>0.38669459561826541</v>
      </c>
      <c r="R75" s="133">
        <v>0.32539568672798425</v>
      </c>
      <c r="S75" s="133">
        <v>0.44721359549995793</v>
      </c>
      <c r="T75" s="133">
        <v>0.46423834544262971</v>
      </c>
      <c r="U75" s="133">
        <v>0.36514837167011072</v>
      </c>
      <c r="V75" s="133">
        <v>0.3273268353539886</v>
      </c>
      <c r="W75" s="133">
        <v>0.44721359549995793</v>
      </c>
      <c r="X75" s="134">
        <v>0.45003516037040958</v>
      </c>
      <c r="Y75" s="133">
        <v>0.44721359549995793</v>
      </c>
      <c r="Z75" s="133">
        <v>0.35355339059327373</v>
      </c>
      <c r="AA75" s="133">
        <v>0.44721359549995793</v>
      </c>
      <c r="AB75" s="133">
        <v>0.44721359549995793</v>
      </c>
      <c r="AC75" s="133">
        <v>0.44721359549995793</v>
      </c>
      <c r="AD75" s="135">
        <v>0.40406101782088427</v>
      </c>
    </row>
    <row r="76" spans="1:30" x14ac:dyDescent="0.3">
      <c r="A76" s="198"/>
      <c r="B76" s="198"/>
      <c r="C76" s="198"/>
      <c r="D76" s="220"/>
      <c r="E76" s="151">
        <v>113568</v>
      </c>
      <c r="F76" s="128" t="s">
        <v>59</v>
      </c>
      <c r="G76" s="128">
        <v>4</v>
      </c>
      <c r="H76" s="129">
        <v>2</v>
      </c>
      <c r="I76" s="131">
        <v>2</v>
      </c>
      <c r="J76" s="131">
        <v>2</v>
      </c>
      <c r="K76" s="137">
        <v>2</v>
      </c>
      <c r="L76" s="132">
        <v>0.21567036089804598</v>
      </c>
      <c r="M76" s="132">
        <v>0.47013788970304438</v>
      </c>
      <c r="N76" s="132">
        <v>0.89723529069121033</v>
      </c>
      <c r="O76" s="133">
        <v>0.25400025400038101</v>
      </c>
      <c r="P76" s="133">
        <v>0.51847584736521268</v>
      </c>
      <c r="Q76" s="133">
        <v>0.38669459561826541</v>
      </c>
      <c r="R76" s="133">
        <v>0.54232614454664041</v>
      </c>
      <c r="S76" s="133">
        <v>0.44721359549995793</v>
      </c>
      <c r="T76" s="133">
        <v>0.46423834544262971</v>
      </c>
      <c r="U76" s="133">
        <v>0.36514837167011072</v>
      </c>
      <c r="V76" s="133">
        <v>0.3273268353539886</v>
      </c>
      <c r="W76" s="133">
        <v>0.44721359549995793</v>
      </c>
      <c r="X76" s="134">
        <v>0.56254395046301198</v>
      </c>
      <c r="Y76" s="133">
        <v>0.44721359549995793</v>
      </c>
      <c r="Z76" s="133">
        <v>0.35355339059327373</v>
      </c>
      <c r="AA76" s="133">
        <v>0.44721359549995793</v>
      </c>
      <c r="AB76" s="133">
        <v>0.44721359549995793</v>
      </c>
      <c r="AC76" s="133">
        <v>0.44721359549995793</v>
      </c>
      <c r="AD76" s="135">
        <v>0.40406101782088427</v>
      </c>
    </row>
    <row r="77" spans="1:30" ht="15" thickBot="1" x14ac:dyDescent="0.35">
      <c r="A77" s="199"/>
      <c r="B77" s="199"/>
      <c r="C77" s="199"/>
      <c r="D77" s="221"/>
      <c r="E77" s="157">
        <v>113507</v>
      </c>
      <c r="F77" s="139" t="s">
        <v>60</v>
      </c>
      <c r="G77" s="139">
        <v>5</v>
      </c>
      <c r="H77" s="140" t="s">
        <v>42</v>
      </c>
      <c r="I77" s="142">
        <v>5</v>
      </c>
      <c r="J77" s="142">
        <v>5</v>
      </c>
      <c r="K77" s="141">
        <v>5</v>
      </c>
      <c r="L77" s="143">
        <v>0.17607117968357408</v>
      </c>
      <c r="M77" s="143">
        <v>0.38631480503051063</v>
      </c>
      <c r="N77" s="143">
        <v>0.67159761285124842</v>
      </c>
      <c r="O77" s="144">
        <v>0.25400025400038101</v>
      </c>
      <c r="P77" s="144">
        <v>0.31108550841912758</v>
      </c>
      <c r="Q77" s="144">
        <v>0.48336824452283178</v>
      </c>
      <c r="R77" s="144">
        <v>0.10846522890932808</v>
      </c>
      <c r="S77" s="144">
        <v>0.44721359549995793</v>
      </c>
      <c r="T77" s="144">
        <v>0.46423834544262971</v>
      </c>
      <c r="U77" s="144">
        <v>0.36514837167011072</v>
      </c>
      <c r="V77" s="144">
        <v>0.54554472558998102</v>
      </c>
      <c r="W77" s="144">
        <v>0.44721359549995793</v>
      </c>
      <c r="X77" s="145">
        <v>0.33752637027780719</v>
      </c>
      <c r="Y77" s="144">
        <v>0.44721359549995793</v>
      </c>
      <c r="Z77" s="144">
        <v>0.35355339059327373</v>
      </c>
      <c r="AA77" s="144">
        <v>0.44721359549995793</v>
      </c>
      <c r="AB77" s="144">
        <v>0.44721359549995793</v>
      </c>
      <c r="AC77" s="144">
        <v>0.44721359549995793</v>
      </c>
      <c r="AD77" s="146">
        <v>0.40406101782088427</v>
      </c>
    </row>
    <row r="78" spans="1:30" x14ac:dyDescent="0.3">
      <c r="A78" s="197">
        <v>17</v>
      </c>
      <c r="B78" s="197" t="s">
        <v>54</v>
      </c>
      <c r="C78" s="197">
        <v>120</v>
      </c>
      <c r="D78" s="218" t="s">
        <v>71</v>
      </c>
      <c r="E78" s="154">
        <v>114305</v>
      </c>
      <c r="F78" s="118" t="s">
        <v>56</v>
      </c>
      <c r="G78" s="118">
        <v>1</v>
      </c>
      <c r="H78" s="119">
        <v>1</v>
      </c>
      <c r="I78" s="121">
        <v>1</v>
      </c>
      <c r="J78" s="121">
        <v>1</v>
      </c>
      <c r="K78" s="147">
        <v>1</v>
      </c>
      <c r="L78" s="122">
        <v>0.23735131676010446</v>
      </c>
      <c r="M78" s="122">
        <v>0.51226340562070938</v>
      </c>
      <c r="N78" s="122">
        <v>1</v>
      </c>
      <c r="O78" s="123">
        <v>0.6350006350009525</v>
      </c>
      <c r="P78" s="123">
        <v>0.51847584736521268</v>
      </c>
      <c r="Q78" s="123">
        <v>0.48336824452283178</v>
      </c>
      <c r="R78" s="123">
        <v>0.54232614454664041</v>
      </c>
      <c r="S78" s="123">
        <v>0.44721359549995793</v>
      </c>
      <c r="T78" s="123">
        <v>0.46423834544262971</v>
      </c>
      <c r="U78" s="123">
        <v>0.54772255750516607</v>
      </c>
      <c r="V78" s="123">
        <v>0.54554472558998102</v>
      </c>
      <c r="W78" s="123">
        <v>0.44721359549995793</v>
      </c>
      <c r="X78" s="158">
        <v>0.57353933467640439</v>
      </c>
      <c r="Y78" s="123">
        <v>0.44721359549995793</v>
      </c>
      <c r="Z78" s="123">
        <v>0.70710678118654746</v>
      </c>
      <c r="AA78" s="123">
        <v>0.44721359549995793</v>
      </c>
      <c r="AB78" s="123">
        <v>0.44721359549995793</v>
      </c>
      <c r="AC78" s="123">
        <v>0.44721359549995793</v>
      </c>
      <c r="AD78" s="125">
        <v>0.50507627227610541</v>
      </c>
    </row>
    <row r="79" spans="1:30" x14ac:dyDescent="0.3">
      <c r="A79" s="198"/>
      <c r="B79" s="198"/>
      <c r="C79" s="198"/>
      <c r="D79" s="219"/>
      <c r="E79" s="155">
        <v>114202</v>
      </c>
      <c r="F79" s="128" t="s">
        <v>57</v>
      </c>
      <c r="G79" s="128">
        <v>2</v>
      </c>
      <c r="H79" s="129">
        <v>3</v>
      </c>
      <c r="I79" s="131">
        <v>3</v>
      </c>
      <c r="J79" s="131">
        <v>3</v>
      </c>
      <c r="K79" s="130">
        <v>4</v>
      </c>
      <c r="L79" s="132">
        <v>0.20209106368062618</v>
      </c>
      <c r="M79" s="132">
        <v>0.43807319012309265</v>
      </c>
      <c r="N79" s="132">
        <v>0.7359261954727484</v>
      </c>
      <c r="O79" s="133">
        <v>0.6350006350009525</v>
      </c>
      <c r="P79" s="133">
        <v>0.51847584736521268</v>
      </c>
      <c r="Q79" s="133">
        <v>0.48336824452283178</v>
      </c>
      <c r="R79" s="133">
        <v>0.54232614454664041</v>
      </c>
      <c r="S79" s="133">
        <v>0.44721359549995793</v>
      </c>
      <c r="T79" s="133">
        <v>0.37139067635410372</v>
      </c>
      <c r="U79" s="133">
        <v>0.54772255750516607</v>
      </c>
      <c r="V79" s="133">
        <v>0.43643578047198478</v>
      </c>
      <c r="W79" s="133">
        <v>0.44721359549995793</v>
      </c>
      <c r="X79" s="134">
        <v>0.34412360080584259</v>
      </c>
      <c r="Y79" s="133">
        <v>0.44721359549995793</v>
      </c>
      <c r="Z79" s="133">
        <v>0.35355339059327373</v>
      </c>
      <c r="AA79" s="133">
        <v>0.44721359549995793</v>
      </c>
      <c r="AB79" s="133">
        <v>0.44721359549995793</v>
      </c>
      <c r="AC79" s="133">
        <v>0.44721359549995793</v>
      </c>
      <c r="AD79" s="135">
        <v>0.50507627227610541</v>
      </c>
    </row>
    <row r="80" spans="1:30" x14ac:dyDescent="0.3">
      <c r="A80" s="198"/>
      <c r="B80" s="198"/>
      <c r="C80" s="198"/>
      <c r="D80" s="126" t="s">
        <v>37</v>
      </c>
      <c r="E80" s="155">
        <v>310006</v>
      </c>
      <c r="F80" s="128" t="s">
        <v>58</v>
      </c>
      <c r="G80" s="128">
        <v>3</v>
      </c>
      <c r="H80" s="129">
        <v>4</v>
      </c>
      <c r="I80" s="131">
        <v>4</v>
      </c>
      <c r="J80" s="131">
        <v>4</v>
      </c>
      <c r="K80" s="130">
        <v>3</v>
      </c>
      <c r="L80" s="132">
        <v>0.18726199601149776</v>
      </c>
      <c r="M80" s="132">
        <v>0.40591613729579601</v>
      </c>
      <c r="N80" s="132">
        <v>0.75909770141925481</v>
      </c>
      <c r="O80" s="133">
        <v>0.25400025400038101</v>
      </c>
      <c r="P80" s="133">
        <v>0.31108550841912758</v>
      </c>
      <c r="Q80" s="133">
        <v>0.38669459561826541</v>
      </c>
      <c r="R80" s="133">
        <v>0.32539568672798425</v>
      </c>
      <c r="S80" s="133">
        <v>0.44721359549995793</v>
      </c>
      <c r="T80" s="133">
        <v>0.46423834544262971</v>
      </c>
      <c r="U80" s="133">
        <v>0.36514837167011072</v>
      </c>
      <c r="V80" s="133">
        <v>0.3273268353539886</v>
      </c>
      <c r="W80" s="133">
        <v>0.44721359549995793</v>
      </c>
      <c r="X80" s="148">
        <v>0.45883146774112349</v>
      </c>
      <c r="Y80" s="133">
        <v>0.44721359549995793</v>
      </c>
      <c r="Z80" s="133">
        <v>0.35355339059327373</v>
      </c>
      <c r="AA80" s="133">
        <v>0.44721359549995793</v>
      </c>
      <c r="AB80" s="133">
        <v>0.44721359549995793</v>
      </c>
      <c r="AC80" s="133">
        <v>0.44721359549995793</v>
      </c>
      <c r="AD80" s="135">
        <v>0.40406101782088427</v>
      </c>
    </row>
    <row r="81" spans="1:30" x14ac:dyDescent="0.3">
      <c r="A81" s="198"/>
      <c r="B81" s="198"/>
      <c r="C81" s="198"/>
      <c r="D81" s="136">
        <v>14750</v>
      </c>
      <c r="E81" s="151">
        <v>113568</v>
      </c>
      <c r="F81" s="128" t="s">
        <v>59</v>
      </c>
      <c r="G81" s="128">
        <v>4</v>
      </c>
      <c r="H81" s="129">
        <v>2</v>
      </c>
      <c r="I81" s="131">
        <v>2</v>
      </c>
      <c r="J81" s="131">
        <v>2</v>
      </c>
      <c r="K81" s="137">
        <v>2</v>
      </c>
      <c r="L81" s="132">
        <v>0.21874468040368769</v>
      </c>
      <c r="M81" s="132">
        <v>0.47245003707553757</v>
      </c>
      <c r="N81" s="132">
        <v>0.89810489441731445</v>
      </c>
      <c r="O81" s="133">
        <v>0.25400025400038101</v>
      </c>
      <c r="P81" s="133">
        <v>0.51847584736521268</v>
      </c>
      <c r="Q81" s="133">
        <v>0.38669459561826541</v>
      </c>
      <c r="R81" s="133">
        <v>0.54232614454664041</v>
      </c>
      <c r="S81" s="133">
        <v>0.44721359549995793</v>
      </c>
      <c r="T81" s="133">
        <v>0.46423834544262971</v>
      </c>
      <c r="U81" s="133">
        <v>0.36514837167011072</v>
      </c>
      <c r="V81" s="133">
        <v>0.3273268353539886</v>
      </c>
      <c r="W81" s="133">
        <v>0.44721359549995793</v>
      </c>
      <c r="X81" s="134">
        <v>0.57353933467640439</v>
      </c>
      <c r="Y81" s="133">
        <v>0.44721359549995793</v>
      </c>
      <c r="Z81" s="133">
        <v>0.35355339059327373</v>
      </c>
      <c r="AA81" s="133">
        <v>0.44721359549995793</v>
      </c>
      <c r="AB81" s="133">
        <v>0.44721359549995793</v>
      </c>
      <c r="AC81" s="133">
        <v>0.44721359549995793</v>
      </c>
      <c r="AD81" s="135">
        <v>0.40406101782088427</v>
      </c>
    </row>
    <row r="82" spans="1:30" ht="15" thickBot="1" x14ac:dyDescent="0.35">
      <c r="A82" s="199"/>
      <c r="B82" s="199"/>
      <c r="C82" s="199"/>
      <c r="D82" s="156"/>
      <c r="E82" s="157">
        <v>113507</v>
      </c>
      <c r="F82" s="139" t="s">
        <v>60</v>
      </c>
      <c r="G82" s="139">
        <v>5</v>
      </c>
      <c r="H82" s="140" t="s">
        <v>42</v>
      </c>
      <c r="I82" s="142">
        <v>5</v>
      </c>
      <c r="J82" s="142">
        <v>5</v>
      </c>
      <c r="K82" s="141">
        <v>5</v>
      </c>
      <c r="L82" s="143">
        <v>0.15455094314408216</v>
      </c>
      <c r="M82" s="143">
        <v>0.33945976049111332</v>
      </c>
      <c r="N82" s="143">
        <v>0.51023319852867777</v>
      </c>
      <c r="O82" s="144">
        <v>0.25400025400038101</v>
      </c>
      <c r="P82" s="144">
        <v>0.31108550841912758</v>
      </c>
      <c r="Q82" s="144">
        <v>0.48336824452283178</v>
      </c>
      <c r="R82" s="144">
        <v>0.10846522890932808</v>
      </c>
      <c r="S82" s="144">
        <v>0.44721359549995793</v>
      </c>
      <c r="T82" s="144">
        <v>0.46423834544262971</v>
      </c>
      <c r="U82" s="144">
        <v>0.36514837167011072</v>
      </c>
      <c r="V82" s="144">
        <v>0.54554472558998102</v>
      </c>
      <c r="W82" s="144">
        <v>0.44721359549995793</v>
      </c>
      <c r="X82" s="145">
        <v>0.11470786693528087</v>
      </c>
      <c r="Y82" s="144">
        <v>0.44721359549995793</v>
      </c>
      <c r="Z82" s="144">
        <v>0.35355339059327373</v>
      </c>
      <c r="AA82" s="144">
        <v>0.44721359549995793</v>
      </c>
      <c r="AB82" s="144">
        <v>0.44721359549995793</v>
      </c>
      <c r="AC82" s="144">
        <v>0.44721359549995793</v>
      </c>
      <c r="AD82" s="146">
        <v>0.40406101782088427</v>
      </c>
    </row>
    <row r="83" spans="1:30" x14ac:dyDescent="0.3">
      <c r="A83" s="197">
        <v>18</v>
      </c>
      <c r="B83" s="197" t="s">
        <v>54</v>
      </c>
      <c r="C83" s="197">
        <v>130</v>
      </c>
      <c r="D83" s="218" t="s">
        <v>72</v>
      </c>
      <c r="E83" s="154">
        <v>114305</v>
      </c>
      <c r="F83" s="118" t="s">
        <v>56</v>
      </c>
      <c r="G83" s="118">
        <v>1</v>
      </c>
      <c r="H83" s="119">
        <v>1</v>
      </c>
      <c r="I83" s="121">
        <v>1</v>
      </c>
      <c r="J83" s="121">
        <v>1</v>
      </c>
      <c r="K83" s="147">
        <v>1</v>
      </c>
      <c r="L83" s="122">
        <v>0.22570135665090918</v>
      </c>
      <c r="M83" s="122">
        <v>0.49551589894028569</v>
      </c>
      <c r="N83" s="122">
        <v>1</v>
      </c>
      <c r="O83" s="123">
        <v>0.6350006350009525</v>
      </c>
      <c r="P83" s="123">
        <v>0.51847584736521268</v>
      </c>
      <c r="Q83" s="123">
        <v>0.48336824452283178</v>
      </c>
      <c r="R83" s="123">
        <v>0.54232614454664041</v>
      </c>
      <c r="S83" s="123">
        <v>0.44721359549995793</v>
      </c>
      <c r="T83" s="123">
        <v>0.48336824452283178</v>
      </c>
      <c r="U83" s="123">
        <v>0.54772255750516607</v>
      </c>
      <c r="V83" s="123">
        <v>0.54554472558998102</v>
      </c>
      <c r="W83" s="123">
        <v>0.44721359549995793</v>
      </c>
      <c r="X83" s="124">
        <v>0.48336824452283178</v>
      </c>
      <c r="Y83" s="123">
        <v>0.44721359549995793</v>
      </c>
      <c r="Z83" s="123">
        <v>0.70710678118654746</v>
      </c>
      <c r="AA83" s="123">
        <v>0.44721359549995793</v>
      </c>
      <c r="AB83" s="123">
        <v>0.44721359549995793</v>
      </c>
      <c r="AC83" s="123">
        <v>0.44721359549995793</v>
      </c>
      <c r="AD83" s="125">
        <v>0.50507627227610541</v>
      </c>
    </row>
    <row r="84" spans="1:30" x14ac:dyDescent="0.3">
      <c r="A84" s="198"/>
      <c r="B84" s="198"/>
      <c r="C84" s="198"/>
      <c r="D84" s="219"/>
      <c r="E84" s="155">
        <v>114202</v>
      </c>
      <c r="F84" s="128" t="s">
        <v>57</v>
      </c>
      <c r="G84" s="128">
        <v>2</v>
      </c>
      <c r="H84" s="129">
        <v>2</v>
      </c>
      <c r="I84" s="131">
        <v>2</v>
      </c>
      <c r="J84" s="131">
        <v>2</v>
      </c>
      <c r="K84" s="130">
        <v>3</v>
      </c>
      <c r="L84" s="132">
        <v>0.20445350971470841</v>
      </c>
      <c r="M84" s="132">
        <v>0.44879635126020029</v>
      </c>
      <c r="N84" s="132">
        <v>0.85115928152923126</v>
      </c>
      <c r="O84" s="133">
        <v>0.6350006350009525</v>
      </c>
      <c r="P84" s="133">
        <v>0.51847584736521268</v>
      </c>
      <c r="Q84" s="133">
        <v>0.48336824452283178</v>
      </c>
      <c r="R84" s="133">
        <v>0.54232614454664041</v>
      </c>
      <c r="S84" s="133">
        <v>0.44721359549995793</v>
      </c>
      <c r="T84" s="133">
        <v>0.38669459561826541</v>
      </c>
      <c r="U84" s="133">
        <v>0.54772255750516607</v>
      </c>
      <c r="V84" s="133">
        <v>0.43643578047198478</v>
      </c>
      <c r="W84" s="133">
        <v>0.44721359549995793</v>
      </c>
      <c r="X84" s="148">
        <v>0.38669459561826541</v>
      </c>
      <c r="Y84" s="133">
        <v>0.44721359549995793</v>
      </c>
      <c r="Z84" s="133">
        <v>0.35355339059327373</v>
      </c>
      <c r="AA84" s="133">
        <v>0.44721359549995793</v>
      </c>
      <c r="AB84" s="133">
        <v>0.44721359549995793</v>
      </c>
      <c r="AC84" s="133">
        <v>0.44721359549995793</v>
      </c>
      <c r="AD84" s="135">
        <v>0.50507627227610541</v>
      </c>
    </row>
    <row r="85" spans="1:30" x14ac:dyDescent="0.3">
      <c r="A85" s="198"/>
      <c r="B85" s="198"/>
      <c r="C85" s="198"/>
      <c r="D85" s="126" t="s">
        <v>37</v>
      </c>
      <c r="E85" s="155">
        <v>310006</v>
      </c>
      <c r="F85" s="128" t="s">
        <v>58</v>
      </c>
      <c r="G85" s="128">
        <v>3</v>
      </c>
      <c r="H85" s="129">
        <v>4</v>
      </c>
      <c r="I85" s="131">
        <v>4</v>
      </c>
      <c r="J85" s="131">
        <v>4</v>
      </c>
      <c r="K85" s="137">
        <v>4</v>
      </c>
      <c r="L85" s="132">
        <v>0.18729445002374093</v>
      </c>
      <c r="M85" s="132">
        <v>0.41328979709681896</v>
      </c>
      <c r="N85" s="132">
        <v>0.79393914659926901</v>
      </c>
      <c r="O85" s="133">
        <v>0.25400025400038101</v>
      </c>
      <c r="P85" s="133">
        <v>0.31108550841912758</v>
      </c>
      <c r="Q85" s="133">
        <v>0.38669459561826541</v>
      </c>
      <c r="R85" s="133">
        <v>0.32539568672798425</v>
      </c>
      <c r="S85" s="133">
        <v>0.44721359549995793</v>
      </c>
      <c r="T85" s="133">
        <v>0.48336824452283178</v>
      </c>
      <c r="U85" s="133">
        <v>0.36514837167011072</v>
      </c>
      <c r="V85" s="133">
        <v>0.3273268353539886</v>
      </c>
      <c r="W85" s="133">
        <v>0.44721359549995793</v>
      </c>
      <c r="X85" s="148">
        <v>0.48336824452283178</v>
      </c>
      <c r="Y85" s="133">
        <v>0.44721359549995793</v>
      </c>
      <c r="Z85" s="133">
        <v>0.35355339059327373</v>
      </c>
      <c r="AA85" s="133">
        <v>0.44721359549995793</v>
      </c>
      <c r="AB85" s="133">
        <v>0.44721359549995793</v>
      </c>
      <c r="AC85" s="133">
        <v>0.44721359549995793</v>
      </c>
      <c r="AD85" s="135">
        <v>0.40406101782088427</v>
      </c>
    </row>
    <row r="86" spans="1:30" x14ac:dyDescent="0.3">
      <c r="A86" s="198"/>
      <c r="B86" s="198"/>
      <c r="C86" s="198"/>
      <c r="D86" s="159">
        <v>27500</v>
      </c>
      <c r="E86" s="151">
        <v>113568</v>
      </c>
      <c r="F86" s="128" t="s">
        <v>59</v>
      </c>
      <c r="G86" s="128" t="s">
        <v>42</v>
      </c>
      <c r="H86" s="129">
        <v>3</v>
      </c>
      <c r="I86" s="131">
        <v>3</v>
      </c>
      <c r="J86" s="131">
        <v>3</v>
      </c>
      <c r="K86" s="130">
        <v>2</v>
      </c>
      <c r="L86" s="132">
        <v>0.2020628029676465</v>
      </c>
      <c r="M86" s="132">
        <v>0.44451409278875087</v>
      </c>
      <c r="N86" s="132">
        <v>0.87420261082065398</v>
      </c>
      <c r="O86" s="133">
        <v>0.25400025400038101</v>
      </c>
      <c r="P86" s="133">
        <v>0.51847584736521268</v>
      </c>
      <c r="Q86" s="133">
        <v>0.38669459561826541</v>
      </c>
      <c r="R86" s="133">
        <v>0.54232614454664041</v>
      </c>
      <c r="S86" s="133">
        <v>0.44721359549995793</v>
      </c>
      <c r="T86" s="133">
        <v>0.38669459561826541</v>
      </c>
      <c r="U86" s="133">
        <v>0.36514837167011072</v>
      </c>
      <c r="V86" s="133">
        <v>0.3273268353539886</v>
      </c>
      <c r="W86" s="133">
        <v>0.44721359549995793</v>
      </c>
      <c r="X86" s="134">
        <v>0.48336824452283178</v>
      </c>
      <c r="Y86" s="133">
        <v>0.44721359549995793</v>
      </c>
      <c r="Z86" s="133">
        <v>0.35355339059327373</v>
      </c>
      <c r="AA86" s="133">
        <v>0.44721359549995793</v>
      </c>
      <c r="AB86" s="133">
        <v>0.44721359549995793</v>
      </c>
      <c r="AC86" s="133">
        <v>0.44721359549995793</v>
      </c>
      <c r="AD86" s="135">
        <v>0.40406101782088427</v>
      </c>
    </row>
    <row r="87" spans="1:30" ht="15" thickBot="1" x14ac:dyDescent="0.35">
      <c r="A87" s="199"/>
      <c r="B87" s="199"/>
      <c r="C87" s="199"/>
      <c r="D87" s="156"/>
      <c r="E87" s="157">
        <v>113507</v>
      </c>
      <c r="F87" s="139" t="s">
        <v>60</v>
      </c>
      <c r="G87" s="139">
        <v>4</v>
      </c>
      <c r="H87" s="140" t="s">
        <v>42</v>
      </c>
      <c r="I87" s="142">
        <v>5</v>
      </c>
      <c r="J87" s="142">
        <v>5</v>
      </c>
      <c r="K87" s="141">
        <v>5</v>
      </c>
      <c r="L87" s="143">
        <v>0.18048788064299323</v>
      </c>
      <c r="M87" s="143">
        <v>0.39886805091606958</v>
      </c>
      <c r="N87" s="143">
        <v>0.74684067712868385</v>
      </c>
      <c r="O87" s="144">
        <v>0.25400025400038101</v>
      </c>
      <c r="P87" s="144">
        <v>0.31108550841912758</v>
      </c>
      <c r="Q87" s="144">
        <v>0.48336824452283178</v>
      </c>
      <c r="R87" s="144">
        <v>0.10846522890932808</v>
      </c>
      <c r="S87" s="144">
        <v>0.44721359549995793</v>
      </c>
      <c r="T87" s="144">
        <v>0.48336824452283178</v>
      </c>
      <c r="U87" s="144">
        <v>0.36514837167011072</v>
      </c>
      <c r="V87" s="144">
        <v>0.54554472558998102</v>
      </c>
      <c r="W87" s="144">
        <v>0.44721359549995793</v>
      </c>
      <c r="X87" s="145">
        <v>0.38669459561826541</v>
      </c>
      <c r="Y87" s="144">
        <v>0.44721359549995793</v>
      </c>
      <c r="Z87" s="144">
        <v>0.35355339059327373</v>
      </c>
      <c r="AA87" s="144">
        <v>0.44721359549995793</v>
      </c>
      <c r="AB87" s="144">
        <v>0.44721359549995793</v>
      </c>
      <c r="AC87" s="144">
        <v>0.44721359549995793</v>
      </c>
      <c r="AD87" s="146">
        <v>0.40406101782088427</v>
      </c>
    </row>
    <row r="88" spans="1:30" x14ac:dyDescent="0.3">
      <c r="A88" s="197">
        <v>19</v>
      </c>
      <c r="B88" s="197" t="s">
        <v>54</v>
      </c>
      <c r="C88" s="197">
        <v>140</v>
      </c>
      <c r="D88" s="218" t="s">
        <v>73</v>
      </c>
      <c r="E88" s="154">
        <v>114305</v>
      </c>
      <c r="F88" s="118" t="s">
        <v>56</v>
      </c>
      <c r="G88" s="118">
        <v>1</v>
      </c>
      <c r="H88" s="119">
        <v>1</v>
      </c>
      <c r="I88" s="121">
        <v>1</v>
      </c>
      <c r="J88" s="121">
        <v>1</v>
      </c>
      <c r="K88" s="121">
        <v>1</v>
      </c>
      <c r="L88" s="122">
        <v>0.22673094028606947</v>
      </c>
      <c r="M88" s="122">
        <v>0.49679930030642261</v>
      </c>
      <c r="N88" s="122">
        <v>1</v>
      </c>
      <c r="O88" s="123">
        <v>0.6350006350009525</v>
      </c>
      <c r="P88" s="123">
        <v>0.51847584736521268</v>
      </c>
      <c r="Q88" s="123">
        <v>0.48336824452283178</v>
      </c>
      <c r="R88" s="123">
        <v>0.54232614454664041</v>
      </c>
      <c r="S88" s="123">
        <v>0.44721359549995793</v>
      </c>
      <c r="T88" s="123">
        <v>0.46423834544262971</v>
      </c>
      <c r="U88" s="123">
        <v>0.54772255750516607</v>
      </c>
      <c r="V88" s="123">
        <v>0.54554472558998102</v>
      </c>
      <c r="W88" s="123">
        <v>0.44721359549995793</v>
      </c>
      <c r="X88" s="158">
        <v>0.5</v>
      </c>
      <c r="Y88" s="123">
        <v>0.44721359549995793</v>
      </c>
      <c r="Z88" s="123">
        <v>0.70710678118654746</v>
      </c>
      <c r="AA88" s="123">
        <v>0.44721359549995793</v>
      </c>
      <c r="AB88" s="123">
        <v>0.44721359549995793</v>
      </c>
      <c r="AC88" s="123">
        <v>0.44721359549995793</v>
      </c>
      <c r="AD88" s="125">
        <v>0.50507627227610541</v>
      </c>
    </row>
    <row r="89" spans="1:30" x14ac:dyDescent="0.3">
      <c r="A89" s="198"/>
      <c r="B89" s="198"/>
      <c r="C89" s="198"/>
      <c r="D89" s="219"/>
      <c r="E89" s="155">
        <v>114202</v>
      </c>
      <c r="F89" s="128" t="s">
        <v>57</v>
      </c>
      <c r="G89" s="128">
        <v>2</v>
      </c>
      <c r="H89" s="129">
        <v>3</v>
      </c>
      <c r="I89" s="131">
        <v>3</v>
      </c>
      <c r="J89" s="131">
        <v>3</v>
      </c>
      <c r="K89" s="131">
        <v>3</v>
      </c>
      <c r="L89" s="132">
        <v>0.20527717662283668</v>
      </c>
      <c r="M89" s="132">
        <v>0.44982307235310987</v>
      </c>
      <c r="N89" s="132">
        <v>0.8502273623898855</v>
      </c>
      <c r="O89" s="133">
        <v>0.6350006350009525</v>
      </c>
      <c r="P89" s="133">
        <v>0.51847584736521268</v>
      </c>
      <c r="Q89" s="133">
        <v>0.48336824452283178</v>
      </c>
      <c r="R89" s="133">
        <v>0.54232614454664041</v>
      </c>
      <c r="S89" s="133">
        <v>0.44721359549995793</v>
      </c>
      <c r="T89" s="133">
        <v>0.37139067635410372</v>
      </c>
      <c r="U89" s="133">
        <v>0.54772255750516607</v>
      </c>
      <c r="V89" s="133">
        <v>0.43643578047198478</v>
      </c>
      <c r="W89" s="133">
        <v>0.44721359549995793</v>
      </c>
      <c r="X89" s="148">
        <v>0.4</v>
      </c>
      <c r="Y89" s="133">
        <v>0.44721359549995793</v>
      </c>
      <c r="Z89" s="133">
        <v>0.35355339059327373</v>
      </c>
      <c r="AA89" s="133">
        <v>0.44721359549995793</v>
      </c>
      <c r="AB89" s="133">
        <v>0.44721359549995793</v>
      </c>
      <c r="AC89" s="133">
        <v>0.44721359549995793</v>
      </c>
      <c r="AD89" s="135">
        <v>0.50507627227610541</v>
      </c>
    </row>
    <row r="90" spans="1:30" x14ac:dyDescent="0.3">
      <c r="A90" s="198"/>
      <c r="B90" s="198"/>
      <c r="C90" s="198"/>
      <c r="D90" s="126" t="s">
        <v>37</v>
      </c>
      <c r="E90" s="155">
        <v>310006</v>
      </c>
      <c r="F90" s="128" t="s">
        <v>58</v>
      </c>
      <c r="G90" s="128">
        <v>3</v>
      </c>
      <c r="H90" s="129">
        <v>4</v>
      </c>
      <c r="I90" s="131">
        <v>4</v>
      </c>
      <c r="J90" s="131">
        <v>4</v>
      </c>
      <c r="K90" s="131">
        <v>4</v>
      </c>
      <c r="L90" s="132">
        <v>0.18832403365890127</v>
      </c>
      <c r="M90" s="132">
        <v>0.41457319846295593</v>
      </c>
      <c r="N90" s="132">
        <v>0.79576045629297831</v>
      </c>
      <c r="O90" s="133">
        <v>0.25400025400038101</v>
      </c>
      <c r="P90" s="133">
        <v>0.31108550841912758</v>
      </c>
      <c r="Q90" s="133">
        <v>0.38669459561826541</v>
      </c>
      <c r="R90" s="133">
        <v>0.32539568672798425</v>
      </c>
      <c r="S90" s="133">
        <v>0.44721359549995793</v>
      </c>
      <c r="T90" s="133">
        <v>0.46423834544262971</v>
      </c>
      <c r="U90" s="133">
        <v>0.36514837167011072</v>
      </c>
      <c r="V90" s="133">
        <v>0.3273268353539886</v>
      </c>
      <c r="W90" s="133">
        <v>0.44721359549995793</v>
      </c>
      <c r="X90" s="134">
        <v>0.5</v>
      </c>
      <c r="Y90" s="133">
        <v>0.44721359549995793</v>
      </c>
      <c r="Z90" s="133">
        <v>0.35355339059327373</v>
      </c>
      <c r="AA90" s="133">
        <v>0.44721359549995793</v>
      </c>
      <c r="AB90" s="133">
        <v>0.44721359549995793</v>
      </c>
      <c r="AC90" s="133">
        <v>0.44721359549995793</v>
      </c>
      <c r="AD90" s="135">
        <v>0.40406101782088427</v>
      </c>
    </row>
    <row r="91" spans="1:30" x14ac:dyDescent="0.3">
      <c r="A91" s="198"/>
      <c r="B91" s="198"/>
      <c r="C91" s="198"/>
      <c r="D91" s="159">
        <v>28500</v>
      </c>
      <c r="E91" s="151">
        <v>113568</v>
      </c>
      <c r="F91" s="128" t="s">
        <v>59</v>
      </c>
      <c r="G91" s="128">
        <v>4</v>
      </c>
      <c r="H91" s="129">
        <v>2</v>
      </c>
      <c r="I91" s="131">
        <v>2</v>
      </c>
      <c r="J91" s="131">
        <v>2</v>
      </c>
      <c r="K91" s="131">
        <v>2</v>
      </c>
      <c r="L91" s="132">
        <v>0.2081243039296527</v>
      </c>
      <c r="M91" s="132">
        <v>0.45698593176125085</v>
      </c>
      <c r="N91" s="132">
        <v>0.89218512131093131</v>
      </c>
      <c r="O91" s="133">
        <v>0.25400025400038101</v>
      </c>
      <c r="P91" s="133">
        <v>0.51847584736521268</v>
      </c>
      <c r="Q91" s="133">
        <v>0.38669459561826541</v>
      </c>
      <c r="R91" s="133">
        <v>0.54232614454664041</v>
      </c>
      <c r="S91" s="133">
        <v>0.44721359549995793</v>
      </c>
      <c r="T91" s="133">
        <v>0.46423834544262971</v>
      </c>
      <c r="U91" s="133">
        <v>0.36514837167011072</v>
      </c>
      <c r="V91" s="133">
        <v>0.3273268353539886</v>
      </c>
      <c r="W91" s="133">
        <v>0.44721359549995793</v>
      </c>
      <c r="X91" s="134">
        <v>0.5</v>
      </c>
      <c r="Y91" s="133">
        <v>0.44721359549995793</v>
      </c>
      <c r="Z91" s="133">
        <v>0.35355339059327373</v>
      </c>
      <c r="AA91" s="133">
        <v>0.44721359549995793</v>
      </c>
      <c r="AB91" s="133">
        <v>0.44721359549995793</v>
      </c>
      <c r="AC91" s="133">
        <v>0.44721359549995793</v>
      </c>
      <c r="AD91" s="135">
        <v>0.40406101782088427</v>
      </c>
    </row>
    <row r="92" spans="1:30" ht="15" thickBot="1" x14ac:dyDescent="0.35">
      <c r="A92" s="199"/>
      <c r="B92" s="199"/>
      <c r="C92" s="199"/>
      <c r="D92" s="156"/>
      <c r="E92" s="157">
        <v>113507</v>
      </c>
      <c r="F92" s="139" t="s">
        <v>60</v>
      </c>
      <c r="G92" s="139">
        <v>5</v>
      </c>
      <c r="H92" s="140" t="s">
        <v>42</v>
      </c>
      <c r="I92" s="142">
        <v>5</v>
      </c>
      <c r="J92" s="142">
        <v>5</v>
      </c>
      <c r="K92" s="142">
        <v>5</v>
      </c>
      <c r="L92" s="143">
        <v>0.17154354550253811</v>
      </c>
      <c r="M92" s="143">
        <v>0.37842363026543452</v>
      </c>
      <c r="N92" s="143">
        <v>0.67830227715375113</v>
      </c>
      <c r="O92" s="144">
        <v>0.25400025400038101</v>
      </c>
      <c r="P92" s="144">
        <v>0.31108550841912758</v>
      </c>
      <c r="Q92" s="144">
        <v>0.48336824452283178</v>
      </c>
      <c r="R92" s="144">
        <v>0.10846522890932808</v>
      </c>
      <c r="S92" s="144">
        <v>0.44721359549995793</v>
      </c>
      <c r="T92" s="144">
        <v>0.46423834544262971</v>
      </c>
      <c r="U92" s="144">
        <v>0.36514837167011072</v>
      </c>
      <c r="V92" s="144">
        <v>0.54554472558998102</v>
      </c>
      <c r="W92" s="144">
        <v>0.44721359549995793</v>
      </c>
      <c r="X92" s="145">
        <v>0.3</v>
      </c>
      <c r="Y92" s="144">
        <v>0.44721359549995793</v>
      </c>
      <c r="Z92" s="144">
        <v>0.35355339059327373</v>
      </c>
      <c r="AA92" s="144">
        <v>0.44721359549995793</v>
      </c>
      <c r="AB92" s="144">
        <v>0.44721359549995793</v>
      </c>
      <c r="AC92" s="144">
        <v>0.44721359549995793</v>
      </c>
      <c r="AD92" s="146">
        <v>0.40406101782088427</v>
      </c>
    </row>
    <row r="93" spans="1:30" x14ac:dyDescent="0.3">
      <c r="A93" s="197">
        <v>20</v>
      </c>
      <c r="B93" s="209" t="s">
        <v>74</v>
      </c>
      <c r="C93" s="197">
        <v>10</v>
      </c>
      <c r="D93" s="218" t="s">
        <v>75</v>
      </c>
      <c r="E93" s="161">
        <v>114303</v>
      </c>
      <c r="F93" s="118" t="s">
        <v>76</v>
      </c>
      <c r="G93" s="118">
        <v>1</v>
      </c>
      <c r="H93" s="119">
        <v>1</v>
      </c>
      <c r="I93" s="147">
        <v>1</v>
      </c>
      <c r="J93" s="147">
        <v>1</v>
      </c>
      <c r="K93" s="147">
        <v>1</v>
      </c>
      <c r="L93" s="122">
        <v>0.22966367971869053</v>
      </c>
      <c r="M93" s="122">
        <v>0.49556076340265681</v>
      </c>
      <c r="N93" s="122">
        <v>0.90057250981543635</v>
      </c>
      <c r="O93" s="123">
        <v>0.58925565098878963</v>
      </c>
      <c r="P93" s="123">
        <v>0.47891314261057566</v>
      </c>
      <c r="Q93" s="123">
        <v>0.48336824452283178</v>
      </c>
      <c r="R93" s="123">
        <v>0.47891314261057566</v>
      </c>
      <c r="S93" s="123">
        <v>0.44721359549995793</v>
      </c>
      <c r="T93" s="123">
        <v>0.49029033784546011</v>
      </c>
      <c r="U93" s="123">
        <v>0.50709255283710997</v>
      </c>
      <c r="V93" s="123">
        <v>0.47891314261057566</v>
      </c>
      <c r="W93" s="123">
        <v>0.55708601453115558</v>
      </c>
      <c r="X93" s="158">
        <v>0.47434164902525688</v>
      </c>
      <c r="Y93" s="123">
        <v>0.54433105395181736</v>
      </c>
      <c r="Z93" s="123">
        <v>0.78446454055273618</v>
      </c>
      <c r="AA93" s="123">
        <v>0.32444284226152509</v>
      </c>
      <c r="AB93" s="123">
        <v>0.46423834544262971</v>
      </c>
      <c r="AC93" s="123">
        <v>0.48336824452283178</v>
      </c>
      <c r="AD93" s="125">
        <v>0.50507627227610541</v>
      </c>
    </row>
    <row r="94" spans="1:30" x14ac:dyDescent="0.3">
      <c r="A94" s="198"/>
      <c r="B94" s="210"/>
      <c r="C94" s="198"/>
      <c r="D94" s="219"/>
      <c r="E94" s="155">
        <v>110660</v>
      </c>
      <c r="F94" s="128" t="s">
        <v>36</v>
      </c>
      <c r="G94" s="128">
        <v>2</v>
      </c>
      <c r="H94" s="129">
        <v>2</v>
      </c>
      <c r="I94" s="137">
        <v>2</v>
      </c>
      <c r="J94" s="137">
        <v>2</v>
      </c>
      <c r="K94" s="137">
        <v>2</v>
      </c>
      <c r="L94" s="132">
        <v>0.21047488386088603</v>
      </c>
      <c r="M94" s="132">
        <v>0.45444146654207679</v>
      </c>
      <c r="N94" s="132">
        <v>0.85564954581174335</v>
      </c>
      <c r="O94" s="133">
        <v>0.58925565098878963</v>
      </c>
      <c r="P94" s="133">
        <v>0.47891314261057566</v>
      </c>
      <c r="Q94" s="133">
        <v>0.48336824452283178</v>
      </c>
      <c r="R94" s="133">
        <v>0.28734788556634538</v>
      </c>
      <c r="S94" s="133">
        <v>0.44721359549995793</v>
      </c>
      <c r="T94" s="133">
        <v>0.49029033784546011</v>
      </c>
      <c r="U94" s="133">
        <v>0.50709255283710997</v>
      </c>
      <c r="V94" s="133">
        <v>0.28734788556634538</v>
      </c>
      <c r="W94" s="133">
        <v>0.55708601453115558</v>
      </c>
      <c r="X94" s="134">
        <v>0.47434164902525688</v>
      </c>
      <c r="Y94" s="133">
        <v>0.40824829046386302</v>
      </c>
      <c r="Z94" s="133">
        <v>0.39223227027636809</v>
      </c>
      <c r="AA94" s="133">
        <v>0.32444284226152509</v>
      </c>
      <c r="AB94" s="133">
        <v>0.46423834544262971</v>
      </c>
      <c r="AC94" s="133">
        <v>0.38669459561826541</v>
      </c>
      <c r="AD94" s="135">
        <v>0.40406101782088427</v>
      </c>
    </row>
    <row r="95" spans="1:30" x14ac:dyDescent="0.3">
      <c r="A95" s="198"/>
      <c r="B95" s="210"/>
      <c r="C95" s="198"/>
      <c r="D95" s="126" t="s">
        <v>37</v>
      </c>
      <c r="E95" s="155">
        <v>112679</v>
      </c>
      <c r="F95" s="128" t="s">
        <v>77</v>
      </c>
      <c r="G95" s="128">
        <v>3</v>
      </c>
      <c r="H95" s="129">
        <v>4</v>
      </c>
      <c r="I95" s="130">
        <v>4</v>
      </c>
      <c r="J95" s="130">
        <v>4</v>
      </c>
      <c r="K95" s="130">
        <v>4</v>
      </c>
      <c r="L95" s="132">
        <v>0.19341933665218319</v>
      </c>
      <c r="M95" s="132">
        <v>0.42096578888207142</v>
      </c>
      <c r="N95" s="132">
        <v>0.73222466975939304</v>
      </c>
      <c r="O95" s="133">
        <v>0.35355339059327379</v>
      </c>
      <c r="P95" s="133">
        <v>0.47891314261057566</v>
      </c>
      <c r="Q95" s="133">
        <v>0.48336824452283178</v>
      </c>
      <c r="R95" s="133">
        <v>0.47891314261057566</v>
      </c>
      <c r="S95" s="133">
        <v>0.44721359549995793</v>
      </c>
      <c r="T95" s="133">
        <v>0.49029033784546011</v>
      </c>
      <c r="U95" s="133">
        <v>0.50709255283710997</v>
      </c>
      <c r="V95" s="133">
        <v>0.47891314261057566</v>
      </c>
      <c r="W95" s="133">
        <v>0.18569533817705186</v>
      </c>
      <c r="X95" s="134">
        <v>0.47434164902525688</v>
      </c>
      <c r="Y95" s="133">
        <v>0.27216552697590868</v>
      </c>
      <c r="Z95" s="133">
        <v>0.39223227027636809</v>
      </c>
      <c r="AA95" s="133">
        <v>0.32444284226152509</v>
      </c>
      <c r="AB95" s="133">
        <v>0.46423834544262971</v>
      </c>
      <c r="AC95" s="133">
        <v>0.48336824452283178</v>
      </c>
      <c r="AD95" s="135">
        <v>0.50507627227610541</v>
      </c>
    </row>
    <row r="96" spans="1:30" x14ac:dyDescent="0.3">
      <c r="A96" s="198"/>
      <c r="B96" s="210"/>
      <c r="C96" s="198"/>
      <c r="D96" s="159">
        <v>53803500</v>
      </c>
      <c r="E96" s="151">
        <v>114020</v>
      </c>
      <c r="F96" s="128" t="s">
        <v>40</v>
      </c>
      <c r="G96" s="128">
        <v>4</v>
      </c>
      <c r="H96" s="129">
        <v>3</v>
      </c>
      <c r="I96" s="130">
        <v>3</v>
      </c>
      <c r="J96" s="130">
        <v>3</v>
      </c>
      <c r="K96" s="130">
        <v>3</v>
      </c>
      <c r="L96" s="132">
        <v>0.19880508854111134</v>
      </c>
      <c r="M96" s="132">
        <v>0.43086645926479322</v>
      </c>
      <c r="N96" s="132">
        <v>0.74563226370452718</v>
      </c>
      <c r="O96" s="133">
        <v>0.35355339059327379</v>
      </c>
      <c r="P96" s="133">
        <v>0.47891314261057566</v>
      </c>
      <c r="Q96" s="133">
        <v>0.38669459561826541</v>
      </c>
      <c r="R96" s="133">
        <v>0.47891314261057566</v>
      </c>
      <c r="S96" s="133">
        <v>0.44721359549995793</v>
      </c>
      <c r="T96" s="133">
        <v>0.49029033784546011</v>
      </c>
      <c r="U96" s="133">
        <v>0.33806170189140661</v>
      </c>
      <c r="V96" s="133">
        <v>0.47891314261057566</v>
      </c>
      <c r="W96" s="133">
        <v>0.18569533817705186</v>
      </c>
      <c r="X96" s="134">
        <v>0.47434164902525688</v>
      </c>
      <c r="Y96" s="133">
        <v>0.40824829046386302</v>
      </c>
      <c r="Z96" s="133">
        <v>0.19611613513818404</v>
      </c>
      <c r="AA96" s="133">
        <v>0.81110710565381272</v>
      </c>
      <c r="AB96" s="133">
        <v>0.37139067635410372</v>
      </c>
      <c r="AC96" s="133">
        <v>0.48336824452283178</v>
      </c>
      <c r="AD96" s="135">
        <v>0.40406101782088427</v>
      </c>
    </row>
    <row r="97" spans="1:30" ht="15" thickBot="1" x14ac:dyDescent="0.35">
      <c r="A97" s="199"/>
      <c r="B97" s="211"/>
      <c r="C97" s="199"/>
      <c r="D97" s="156"/>
      <c r="E97" s="157">
        <v>113575</v>
      </c>
      <c r="F97" s="139" t="s">
        <v>78</v>
      </c>
      <c r="G97" s="139" t="s">
        <v>42</v>
      </c>
      <c r="H97" s="140" t="s">
        <v>42</v>
      </c>
      <c r="I97" s="141">
        <v>5</v>
      </c>
      <c r="J97" s="141">
        <v>5</v>
      </c>
      <c r="K97" s="141">
        <v>5</v>
      </c>
      <c r="L97" s="143">
        <v>0.1676370112271274</v>
      </c>
      <c r="M97" s="143">
        <v>0.36220688858637184</v>
      </c>
      <c r="N97" s="143">
        <v>0.66272803660755264</v>
      </c>
      <c r="O97" s="144">
        <v>0.23570226039551587</v>
      </c>
      <c r="P97" s="144">
        <v>0.28734788556634538</v>
      </c>
      <c r="Q97" s="144">
        <v>0.38669459561826541</v>
      </c>
      <c r="R97" s="144">
        <v>0.47891314261057566</v>
      </c>
      <c r="S97" s="144">
        <v>0.44721359549995793</v>
      </c>
      <c r="T97" s="144">
        <v>0.19611613513818404</v>
      </c>
      <c r="U97" s="144">
        <v>0.33806170189140661</v>
      </c>
      <c r="V97" s="144">
        <v>0.47891314261057566</v>
      </c>
      <c r="W97" s="144">
        <v>0.55708601453115558</v>
      </c>
      <c r="X97" s="145">
        <v>0.31622776601683794</v>
      </c>
      <c r="Y97" s="144">
        <v>0.54433105395181736</v>
      </c>
      <c r="Z97" s="144">
        <v>0.19611613513818404</v>
      </c>
      <c r="AA97" s="144">
        <v>0.16222142113076254</v>
      </c>
      <c r="AB97" s="144">
        <v>0.46423834544262971</v>
      </c>
      <c r="AC97" s="144">
        <v>0.38669459561826541</v>
      </c>
      <c r="AD97" s="146">
        <v>0.40406101782088427</v>
      </c>
    </row>
    <row r="98" spans="1:30" x14ac:dyDescent="0.3">
      <c r="A98" s="197">
        <v>21</v>
      </c>
      <c r="B98" s="197" t="s">
        <v>74</v>
      </c>
      <c r="C98" s="197">
        <v>20</v>
      </c>
      <c r="D98" s="116" t="s">
        <v>79</v>
      </c>
      <c r="E98" s="161">
        <v>114248</v>
      </c>
      <c r="F98" s="118" t="s">
        <v>80</v>
      </c>
      <c r="G98" s="118">
        <v>1</v>
      </c>
      <c r="H98" s="119">
        <v>1</v>
      </c>
      <c r="I98" s="147">
        <v>1</v>
      </c>
      <c r="J98" s="147">
        <v>1</v>
      </c>
      <c r="K98" s="147">
        <v>1</v>
      </c>
      <c r="L98" s="122">
        <v>0.22894092119322154</v>
      </c>
      <c r="M98" s="122">
        <v>0.49559122108925108</v>
      </c>
      <c r="N98" s="122">
        <v>0.96563292333516659</v>
      </c>
      <c r="O98" s="123">
        <v>0.58925565098878963</v>
      </c>
      <c r="P98" s="123">
        <v>0.47891314261057566</v>
      </c>
      <c r="Q98" s="123">
        <v>0.48336824452283178</v>
      </c>
      <c r="R98" s="123">
        <v>0.47891314261057566</v>
      </c>
      <c r="S98" s="123">
        <v>0.44721359549995793</v>
      </c>
      <c r="T98" s="123">
        <v>0.49029033784546011</v>
      </c>
      <c r="U98" s="123">
        <v>0.50709255283710997</v>
      </c>
      <c r="V98" s="123">
        <v>0.47891314261057566</v>
      </c>
      <c r="W98" s="123">
        <v>0.55708601453115558</v>
      </c>
      <c r="X98" s="158">
        <v>0.47434164902525688</v>
      </c>
      <c r="Y98" s="123">
        <v>0.54433105395181736</v>
      </c>
      <c r="Z98" s="123">
        <v>0.78446454055273618</v>
      </c>
      <c r="AA98" s="123">
        <v>0.32444284226152509</v>
      </c>
      <c r="AB98" s="123">
        <v>0.46423834544262971</v>
      </c>
      <c r="AC98" s="123">
        <v>0.48336824452283178</v>
      </c>
      <c r="AD98" s="125">
        <v>0.50507627227610541</v>
      </c>
    </row>
    <row r="99" spans="1:30" x14ac:dyDescent="0.3">
      <c r="A99" s="198"/>
      <c r="B99" s="198"/>
      <c r="C99" s="198"/>
      <c r="D99" s="126" t="s">
        <v>37</v>
      </c>
      <c r="E99" s="155">
        <v>110660</v>
      </c>
      <c r="F99" s="128" t="s">
        <v>36</v>
      </c>
      <c r="G99" s="128" t="s">
        <v>42</v>
      </c>
      <c r="H99" s="129" t="s">
        <v>42</v>
      </c>
      <c r="I99" s="137">
        <v>4</v>
      </c>
      <c r="J99" s="137">
        <v>4</v>
      </c>
      <c r="K99" s="130">
        <v>3</v>
      </c>
      <c r="L99" s="132">
        <v>0.19180728343358575</v>
      </c>
      <c r="M99" s="132">
        <v>0.41575000944429746</v>
      </c>
      <c r="N99" s="132">
        <v>0.80872431166496206</v>
      </c>
      <c r="O99" s="133">
        <v>0.58925565098878963</v>
      </c>
      <c r="P99" s="133">
        <v>0.47891314261057566</v>
      </c>
      <c r="Q99" s="133">
        <v>0.48336824452283178</v>
      </c>
      <c r="R99" s="133">
        <v>0.28734788556634538</v>
      </c>
      <c r="S99" s="133">
        <v>0.44721359549995793</v>
      </c>
      <c r="T99" s="133">
        <v>0.49029033784546011</v>
      </c>
      <c r="U99" s="133">
        <v>0.50709255283710997</v>
      </c>
      <c r="V99" s="133">
        <v>0.28734788556634538</v>
      </c>
      <c r="W99" s="133">
        <v>0.55708601453115558</v>
      </c>
      <c r="X99" s="134">
        <v>0.47434164902525688</v>
      </c>
      <c r="Y99" s="133">
        <v>0.40824829046386302</v>
      </c>
      <c r="Z99" s="133">
        <v>0.39223227027636809</v>
      </c>
      <c r="AA99" s="133">
        <v>0.32444284226152509</v>
      </c>
      <c r="AB99" s="133">
        <v>0.46423834544262971</v>
      </c>
      <c r="AC99" s="133">
        <v>0.38669459561826541</v>
      </c>
      <c r="AD99" s="135">
        <v>0.40406101782088427</v>
      </c>
    </row>
    <row r="100" spans="1:30" x14ac:dyDescent="0.3">
      <c r="A100" s="198"/>
      <c r="B100" s="198"/>
      <c r="C100" s="198"/>
      <c r="D100" s="159">
        <v>161560000</v>
      </c>
      <c r="E100" s="155">
        <v>112679</v>
      </c>
      <c r="F100" s="128" t="s">
        <v>77</v>
      </c>
      <c r="G100" s="128" t="s">
        <v>42</v>
      </c>
      <c r="H100" s="129" t="s">
        <v>42</v>
      </c>
      <c r="I100" s="137">
        <v>5</v>
      </c>
      <c r="J100" s="137">
        <v>5</v>
      </c>
      <c r="K100" s="137">
        <v>5</v>
      </c>
      <c r="L100" s="132">
        <v>0.17958716706461791</v>
      </c>
      <c r="M100" s="132">
        <v>0.39283011157604159</v>
      </c>
      <c r="N100" s="132">
        <v>0.70407514227039025</v>
      </c>
      <c r="O100" s="133">
        <v>0.35355339059327379</v>
      </c>
      <c r="P100" s="133">
        <v>0.47891314261057566</v>
      </c>
      <c r="Q100" s="133">
        <v>0.48336824452283178</v>
      </c>
      <c r="R100" s="133">
        <v>0.47891314261057566</v>
      </c>
      <c r="S100" s="133">
        <v>0.44721359549995793</v>
      </c>
      <c r="T100" s="133">
        <v>0.49029033784546011</v>
      </c>
      <c r="U100" s="133">
        <v>0.50709255283710997</v>
      </c>
      <c r="V100" s="133">
        <v>0.47891314261057566</v>
      </c>
      <c r="W100" s="133">
        <v>0.18569533817705186</v>
      </c>
      <c r="X100" s="134">
        <v>0.47434164902525688</v>
      </c>
      <c r="Y100" s="133">
        <v>0.27216552697590868</v>
      </c>
      <c r="Z100" s="133">
        <v>0.39223227027636809</v>
      </c>
      <c r="AA100" s="133">
        <v>0.32444284226152509</v>
      </c>
      <c r="AB100" s="133">
        <v>0.46423834544262971</v>
      </c>
      <c r="AC100" s="133">
        <v>0.48336824452283178</v>
      </c>
      <c r="AD100" s="135">
        <v>0.50507627227610541</v>
      </c>
    </row>
    <row r="101" spans="1:30" x14ac:dyDescent="0.3">
      <c r="A101" s="198"/>
      <c r="B101" s="198"/>
      <c r="C101" s="198"/>
      <c r="D101" s="220"/>
      <c r="E101" s="151">
        <v>114020</v>
      </c>
      <c r="F101" s="128" t="s">
        <v>40</v>
      </c>
      <c r="G101" s="128">
        <v>2</v>
      </c>
      <c r="H101" s="129">
        <v>2</v>
      </c>
      <c r="I101" s="130">
        <v>3</v>
      </c>
      <c r="J101" s="130">
        <v>3</v>
      </c>
      <c r="K101" s="130">
        <v>4</v>
      </c>
      <c r="L101" s="132">
        <v>0.19513045487540598</v>
      </c>
      <c r="M101" s="132">
        <v>0.42648440126368864</v>
      </c>
      <c r="N101" s="132">
        <v>0.74283309483157534</v>
      </c>
      <c r="O101" s="133">
        <v>0.35355339059327379</v>
      </c>
      <c r="P101" s="133">
        <v>0.47891314261057566</v>
      </c>
      <c r="Q101" s="133">
        <v>0.38669459561826541</v>
      </c>
      <c r="R101" s="133">
        <v>0.47891314261057566</v>
      </c>
      <c r="S101" s="133">
        <v>0.44721359549995793</v>
      </c>
      <c r="T101" s="133">
        <v>0.49029033784546011</v>
      </c>
      <c r="U101" s="133">
        <v>0.33806170189140661</v>
      </c>
      <c r="V101" s="133">
        <v>0.47891314261057566</v>
      </c>
      <c r="W101" s="133">
        <v>0.18569533817705186</v>
      </c>
      <c r="X101" s="134">
        <v>0.47434164902525688</v>
      </c>
      <c r="Y101" s="133">
        <v>0.40824829046386302</v>
      </c>
      <c r="Z101" s="133">
        <v>0.19611613513818404</v>
      </c>
      <c r="AA101" s="133">
        <v>0.81110710565381272</v>
      </c>
      <c r="AB101" s="133">
        <v>0.37139067635410372</v>
      </c>
      <c r="AC101" s="133">
        <v>0.48336824452283178</v>
      </c>
      <c r="AD101" s="135">
        <v>0.40406101782088427</v>
      </c>
    </row>
    <row r="102" spans="1:30" ht="15" thickBot="1" x14ac:dyDescent="0.35">
      <c r="A102" s="199"/>
      <c r="B102" s="199"/>
      <c r="C102" s="199"/>
      <c r="D102" s="221"/>
      <c r="E102" s="157">
        <v>113575</v>
      </c>
      <c r="F102" s="139" t="s">
        <v>78</v>
      </c>
      <c r="G102" s="139">
        <v>3</v>
      </c>
      <c r="H102" s="140">
        <v>3</v>
      </c>
      <c r="I102" s="162">
        <v>2</v>
      </c>
      <c r="J102" s="162">
        <v>2</v>
      </c>
      <c r="K102" s="141">
        <v>2</v>
      </c>
      <c r="L102" s="143">
        <v>0.20453417343316729</v>
      </c>
      <c r="M102" s="143">
        <v>0.44351297089888936</v>
      </c>
      <c r="N102" s="143">
        <v>0.8237253093238649</v>
      </c>
      <c r="O102" s="144">
        <v>0.23570226039551587</v>
      </c>
      <c r="P102" s="144">
        <v>0.28734788556634538</v>
      </c>
      <c r="Q102" s="144">
        <v>0.38669459561826541</v>
      </c>
      <c r="R102" s="144">
        <v>0.47891314261057566</v>
      </c>
      <c r="S102" s="144">
        <v>0.44721359549995793</v>
      </c>
      <c r="T102" s="144">
        <v>0.19611613513818404</v>
      </c>
      <c r="U102" s="144">
        <v>0.33806170189140661</v>
      </c>
      <c r="V102" s="144">
        <v>0.47891314261057566</v>
      </c>
      <c r="W102" s="144">
        <v>0.55708601453115558</v>
      </c>
      <c r="X102" s="145">
        <v>0.31622776601683794</v>
      </c>
      <c r="Y102" s="144">
        <v>0.54433105395181736</v>
      </c>
      <c r="Z102" s="144">
        <v>0.19611613513818404</v>
      </c>
      <c r="AA102" s="144">
        <v>0.16222142113076254</v>
      </c>
      <c r="AB102" s="144">
        <v>0.46423834544262971</v>
      </c>
      <c r="AC102" s="144">
        <v>0.38669459561826541</v>
      </c>
      <c r="AD102" s="146">
        <v>0.40406101782088427</v>
      </c>
    </row>
    <row r="103" spans="1:30" x14ac:dyDescent="0.3">
      <c r="A103" s="197">
        <v>22</v>
      </c>
      <c r="B103" s="197" t="s">
        <v>81</v>
      </c>
      <c r="C103" s="197">
        <v>10</v>
      </c>
      <c r="D103" s="116" t="s">
        <v>82</v>
      </c>
      <c r="E103" s="154">
        <v>114202</v>
      </c>
      <c r="F103" s="118" t="s">
        <v>57</v>
      </c>
      <c r="G103" s="118">
        <v>1</v>
      </c>
      <c r="H103" s="119">
        <v>1</v>
      </c>
      <c r="I103" s="120">
        <v>2</v>
      </c>
      <c r="J103" s="120">
        <v>2</v>
      </c>
      <c r="K103" s="120">
        <v>2</v>
      </c>
      <c r="L103" s="122">
        <v>0.26328132212226907</v>
      </c>
      <c r="M103" s="122">
        <v>0.50948925236510101</v>
      </c>
      <c r="N103" s="122">
        <v>0.70112781897801424</v>
      </c>
      <c r="O103" s="123">
        <v>0.5</v>
      </c>
      <c r="P103" s="123">
        <v>0.5</v>
      </c>
      <c r="Q103" s="123">
        <v>0.5</v>
      </c>
      <c r="R103" s="123">
        <v>0.5</v>
      </c>
      <c r="S103" s="123">
        <v>0.55470019622522915</v>
      </c>
      <c r="T103" s="123">
        <v>0.59628479399994394</v>
      </c>
      <c r="U103" s="123">
        <v>0.58834840541455213</v>
      </c>
      <c r="V103" s="123">
        <v>0.5</v>
      </c>
      <c r="W103" s="123">
        <v>0.28867513459481292</v>
      </c>
      <c r="X103" s="158">
        <v>0.60633906259083248</v>
      </c>
      <c r="Y103" s="123">
        <v>0.61721339984836765</v>
      </c>
      <c r="Z103" s="123">
        <v>0.42640143271122083</v>
      </c>
      <c r="AA103" s="123">
        <v>0.39056673294247163</v>
      </c>
      <c r="AB103" s="123">
        <v>0.5</v>
      </c>
      <c r="AC103" s="123">
        <v>0.5</v>
      </c>
      <c r="AD103" s="125">
        <v>0.5</v>
      </c>
    </row>
    <row r="104" spans="1:30" x14ac:dyDescent="0.3">
      <c r="A104" s="198"/>
      <c r="B104" s="198"/>
      <c r="C104" s="198"/>
      <c r="D104" s="126" t="s">
        <v>37</v>
      </c>
      <c r="E104" s="151">
        <v>110070</v>
      </c>
      <c r="F104" s="128" t="s">
        <v>83</v>
      </c>
      <c r="G104" s="128">
        <v>2</v>
      </c>
      <c r="H104" s="129">
        <v>2</v>
      </c>
      <c r="I104" s="130">
        <v>1</v>
      </c>
      <c r="J104" s="130">
        <v>1</v>
      </c>
      <c r="K104" s="130">
        <v>1</v>
      </c>
      <c r="L104" s="132">
        <v>0.29080791614814555</v>
      </c>
      <c r="M104" s="132">
        <v>0.55546494971231919</v>
      </c>
      <c r="N104" s="132">
        <v>0.88413487671537627</v>
      </c>
      <c r="O104" s="133">
        <v>0.5</v>
      </c>
      <c r="P104" s="133">
        <v>0.5</v>
      </c>
      <c r="Q104" s="133">
        <v>0.5</v>
      </c>
      <c r="R104" s="133">
        <v>0.5</v>
      </c>
      <c r="S104" s="133">
        <v>0.55470019622522915</v>
      </c>
      <c r="T104" s="133">
        <v>0.59628479399994394</v>
      </c>
      <c r="U104" s="133">
        <v>0.39223227027636809</v>
      </c>
      <c r="V104" s="133">
        <v>0.5</v>
      </c>
      <c r="W104" s="133">
        <v>0.86602540378443871</v>
      </c>
      <c r="X104" s="134">
        <v>0.60633906259083248</v>
      </c>
      <c r="Y104" s="133">
        <v>0.15430334996209191</v>
      </c>
      <c r="Z104" s="133">
        <v>0.21320071635561041</v>
      </c>
      <c r="AA104" s="133">
        <v>0.39056673294247163</v>
      </c>
      <c r="AB104" s="133">
        <v>0.5</v>
      </c>
      <c r="AC104" s="133">
        <v>0.5</v>
      </c>
      <c r="AD104" s="135">
        <v>0.5</v>
      </c>
    </row>
    <row r="105" spans="1:30" x14ac:dyDescent="0.3">
      <c r="A105" s="198"/>
      <c r="B105" s="198"/>
      <c r="C105" s="198"/>
      <c r="D105" s="225">
        <v>85000000</v>
      </c>
      <c r="E105" s="155">
        <v>113767</v>
      </c>
      <c r="F105" s="128" t="s">
        <v>32</v>
      </c>
      <c r="G105" s="128" t="s">
        <v>84</v>
      </c>
      <c r="H105" s="129" t="s">
        <v>42</v>
      </c>
      <c r="I105" s="137">
        <v>3</v>
      </c>
      <c r="J105" s="137">
        <v>3</v>
      </c>
      <c r="K105" s="137">
        <v>3</v>
      </c>
      <c r="L105" s="132">
        <v>0.23881939973011129</v>
      </c>
      <c r="M105" s="132">
        <v>0.46076390191387095</v>
      </c>
      <c r="N105" s="132">
        <v>0.60626232830701177</v>
      </c>
      <c r="O105" s="133">
        <v>0.5</v>
      </c>
      <c r="P105" s="133">
        <v>0.5</v>
      </c>
      <c r="Q105" s="133">
        <v>0.5</v>
      </c>
      <c r="R105" s="133">
        <v>0.5</v>
      </c>
      <c r="S105" s="133">
        <v>0.55470019622522915</v>
      </c>
      <c r="T105" s="133">
        <v>0.44721359549995793</v>
      </c>
      <c r="U105" s="133">
        <v>0.58834840541455213</v>
      </c>
      <c r="V105" s="133">
        <v>0.5</v>
      </c>
      <c r="W105" s="133">
        <v>0.28867513459481292</v>
      </c>
      <c r="X105" s="134">
        <v>0.36380343755449945</v>
      </c>
      <c r="Y105" s="133">
        <v>0.61721339984836765</v>
      </c>
      <c r="Z105" s="133">
        <v>0.85280286542244166</v>
      </c>
      <c r="AA105" s="133">
        <v>0.6509445549041194</v>
      </c>
      <c r="AB105" s="133">
        <v>0.5</v>
      </c>
      <c r="AC105" s="133">
        <v>0.5</v>
      </c>
      <c r="AD105" s="135">
        <v>0.5</v>
      </c>
    </row>
    <row r="106" spans="1:30" ht="15" thickBot="1" x14ac:dyDescent="0.35">
      <c r="A106" s="199"/>
      <c r="B106" s="199"/>
      <c r="C106" s="199"/>
      <c r="D106" s="226"/>
      <c r="E106" s="157">
        <v>113554</v>
      </c>
      <c r="F106" s="139" t="s">
        <v>85</v>
      </c>
      <c r="G106" s="139" t="s">
        <v>84</v>
      </c>
      <c r="H106" s="140" t="s">
        <v>42</v>
      </c>
      <c r="I106" s="141">
        <v>4</v>
      </c>
      <c r="J106" s="141">
        <v>4</v>
      </c>
      <c r="K106" s="141">
        <v>4</v>
      </c>
      <c r="L106" s="143">
        <v>0.20709136199947251</v>
      </c>
      <c r="M106" s="143">
        <v>0.40148013731941051</v>
      </c>
      <c r="N106" s="143">
        <v>0.570220507369535</v>
      </c>
      <c r="O106" s="144">
        <v>0.5</v>
      </c>
      <c r="P106" s="144">
        <v>0.5</v>
      </c>
      <c r="Q106" s="144">
        <v>0.5</v>
      </c>
      <c r="R106" s="144">
        <v>0.5</v>
      </c>
      <c r="S106" s="144">
        <v>0.27735009811261457</v>
      </c>
      <c r="T106" s="144">
        <v>0.29814239699997197</v>
      </c>
      <c r="U106" s="144">
        <v>0.39223227027636809</v>
      </c>
      <c r="V106" s="144">
        <v>0.5</v>
      </c>
      <c r="W106" s="144">
        <v>0.28867513459481292</v>
      </c>
      <c r="X106" s="145">
        <v>0.36380343755449945</v>
      </c>
      <c r="Y106" s="144">
        <v>0.46291004988627571</v>
      </c>
      <c r="Z106" s="144">
        <v>0.21320071635561041</v>
      </c>
      <c r="AA106" s="144">
        <v>0.52075564392329554</v>
      </c>
      <c r="AB106" s="144">
        <v>0.5</v>
      </c>
      <c r="AC106" s="144">
        <v>0.5</v>
      </c>
      <c r="AD106" s="146">
        <v>0.5</v>
      </c>
    </row>
    <row r="107" spans="1:30" x14ac:dyDescent="0.3">
      <c r="A107" s="197">
        <v>23</v>
      </c>
      <c r="B107" s="197" t="s">
        <v>86</v>
      </c>
      <c r="C107" s="197">
        <v>10</v>
      </c>
      <c r="D107" s="218" t="s">
        <v>87</v>
      </c>
      <c r="E107" s="161">
        <v>110013</v>
      </c>
      <c r="F107" s="118" t="s">
        <v>88</v>
      </c>
      <c r="G107" s="118" t="s">
        <v>42</v>
      </c>
      <c r="H107" s="119" t="s">
        <v>42</v>
      </c>
      <c r="I107" s="121">
        <v>3</v>
      </c>
      <c r="J107" s="121">
        <v>3</v>
      </c>
      <c r="K107" s="121">
        <v>3</v>
      </c>
      <c r="L107" s="122">
        <v>0.27422111460538212</v>
      </c>
      <c r="M107" s="122">
        <v>0.46558013961326378</v>
      </c>
      <c r="N107" s="122">
        <v>0.63571491548459247</v>
      </c>
      <c r="O107" s="123">
        <v>0.57735026918962573</v>
      </c>
      <c r="P107" s="123">
        <v>0.457495710997814</v>
      </c>
      <c r="Q107" s="123">
        <v>0.61545745489666359</v>
      </c>
      <c r="R107" s="123">
        <v>0.57735026918962573</v>
      </c>
      <c r="S107" s="123">
        <v>0.57735026918962573</v>
      </c>
      <c r="T107" s="123">
        <v>0.39056673294247163</v>
      </c>
      <c r="U107" s="123">
        <v>0.57735026918962573</v>
      </c>
      <c r="V107" s="123">
        <v>0.56568542494923801</v>
      </c>
      <c r="W107" s="123">
        <v>0.22941573387056174</v>
      </c>
      <c r="X107" s="158">
        <v>0.4923659639173309</v>
      </c>
      <c r="Y107" s="123">
        <v>0.17407765595569785</v>
      </c>
      <c r="Z107" s="123">
        <v>0.57735026918962584</v>
      </c>
      <c r="AA107" s="123">
        <v>0.7453559924999299</v>
      </c>
      <c r="AB107" s="123">
        <v>0.61545745489666359</v>
      </c>
      <c r="AC107" s="123">
        <v>0.57735026918962573</v>
      </c>
      <c r="AD107" s="125">
        <v>0.57735026918962573</v>
      </c>
    </row>
    <row r="108" spans="1:30" x14ac:dyDescent="0.3">
      <c r="A108" s="198"/>
      <c r="B108" s="198"/>
      <c r="C108" s="198"/>
      <c r="D108" s="219"/>
      <c r="E108" s="155">
        <v>111045</v>
      </c>
      <c r="F108" s="128" t="s">
        <v>49</v>
      </c>
      <c r="G108" s="128">
        <v>1</v>
      </c>
      <c r="H108" s="129">
        <v>1</v>
      </c>
      <c r="I108" s="131">
        <v>1</v>
      </c>
      <c r="J108" s="131">
        <v>1</v>
      </c>
      <c r="K108" s="131">
        <v>1</v>
      </c>
      <c r="L108" s="132">
        <v>0.38012318917170662</v>
      </c>
      <c r="M108" s="132">
        <v>0.6404160727133843</v>
      </c>
      <c r="N108" s="132">
        <v>0.92961743091210691</v>
      </c>
      <c r="O108" s="133">
        <v>0.57735026918962573</v>
      </c>
      <c r="P108" s="133">
        <v>0.76249285166302339</v>
      </c>
      <c r="Q108" s="133">
        <v>0.61545745489666359</v>
      </c>
      <c r="R108" s="133">
        <v>0.57735026918962573</v>
      </c>
      <c r="S108" s="133">
        <v>0.57735026918962573</v>
      </c>
      <c r="T108" s="133">
        <v>0.6509445549041194</v>
      </c>
      <c r="U108" s="133">
        <v>0.57735026918962573</v>
      </c>
      <c r="V108" s="133">
        <v>0.70710678118654746</v>
      </c>
      <c r="W108" s="133">
        <v>0.68824720161168518</v>
      </c>
      <c r="X108" s="134">
        <v>0.61545745489666359</v>
      </c>
      <c r="Y108" s="133">
        <v>0.69631062382279141</v>
      </c>
      <c r="Z108" s="133">
        <v>0.57735026918962584</v>
      </c>
      <c r="AA108" s="133">
        <v>0.29814239699997197</v>
      </c>
      <c r="AB108" s="133">
        <v>0.61545745489666359</v>
      </c>
      <c r="AC108" s="133">
        <v>0.57735026918962573</v>
      </c>
      <c r="AD108" s="135">
        <v>0.57735026918962573</v>
      </c>
    </row>
    <row r="109" spans="1:30" ht="15" thickBot="1" x14ac:dyDescent="0.35">
      <c r="A109" s="199"/>
      <c r="B109" s="199"/>
      <c r="C109" s="199"/>
      <c r="D109" s="152" t="s">
        <v>89</v>
      </c>
      <c r="E109" s="157">
        <v>112503</v>
      </c>
      <c r="F109" s="139" t="s">
        <v>52</v>
      </c>
      <c r="G109" s="139">
        <v>2</v>
      </c>
      <c r="H109" s="140">
        <v>2</v>
      </c>
      <c r="I109" s="142">
        <v>2</v>
      </c>
      <c r="J109" s="142">
        <v>2</v>
      </c>
      <c r="K109" s="142">
        <v>2</v>
      </c>
      <c r="L109" s="143">
        <v>0.3456556962229097</v>
      </c>
      <c r="M109" s="143">
        <v>0.58193844115175275</v>
      </c>
      <c r="N109" s="143">
        <v>0.8047918737912475</v>
      </c>
      <c r="O109" s="144">
        <v>0.57735026918962573</v>
      </c>
      <c r="P109" s="144">
        <v>0.457495710997814</v>
      </c>
      <c r="Q109" s="144">
        <v>0.4923659639173309</v>
      </c>
      <c r="R109" s="144">
        <v>0.57735026918962573</v>
      </c>
      <c r="S109" s="144">
        <v>0.57735026918962573</v>
      </c>
      <c r="T109" s="144">
        <v>0.6509445549041194</v>
      </c>
      <c r="U109" s="144">
        <v>0.57735026918962573</v>
      </c>
      <c r="V109" s="144">
        <v>0.42426406871192851</v>
      </c>
      <c r="W109" s="144">
        <v>0.68824720161168518</v>
      </c>
      <c r="X109" s="145">
        <v>0.61545745489666359</v>
      </c>
      <c r="Y109" s="144">
        <v>0.69631062382279141</v>
      </c>
      <c r="Z109" s="144">
        <v>0.57735026918962584</v>
      </c>
      <c r="AA109" s="144">
        <v>0.59628479399994394</v>
      </c>
      <c r="AB109" s="144">
        <v>0.4923659639173309</v>
      </c>
      <c r="AC109" s="144">
        <v>0.57735026918962573</v>
      </c>
      <c r="AD109" s="146">
        <v>0.57735026918962573</v>
      </c>
    </row>
    <row r="110" spans="1:30" x14ac:dyDescent="0.3">
      <c r="A110" s="197">
        <v>24</v>
      </c>
      <c r="B110" s="197" t="s">
        <v>90</v>
      </c>
      <c r="C110" s="197">
        <v>10</v>
      </c>
      <c r="D110" s="218" t="s">
        <v>91</v>
      </c>
      <c r="E110" s="154">
        <v>113965</v>
      </c>
      <c r="F110" s="118" t="s">
        <v>92</v>
      </c>
      <c r="G110" s="118">
        <v>1</v>
      </c>
      <c r="H110" s="119">
        <v>1</v>
      </c>
      <c r="I110" s="121">
        <v>1</v>
      </c>
      <c r="J110" s="121">
        <v>1</v>
      </c>
      <c r="K110" s="121">
        <v>1</v>
      </c>
      <c r="L110" s="122">
        <v>0.26003158867939413</v>
      </c>
      <c r="M110" s="122">
        <v>0.51316578128902657</v>
      </c>
      <c r="N110" s="122">
        <v>0.84823544072239565</v>
      </c>
      <c r="O110" s="123">
        <v>0.5</v>
      </c>
      <c r="P110" s="123">
        <v>0.69337524528153649</v>
      </c>
      <c r="Q110" s="123">
        <v>0.5</v>
      </c>
      <c r="R110" s="123">
        <v>0.5</v>
      </c>
      <c r="S110" s="123">
        <v>0.5</v>
      </c>
      <c r="T110" s="123">
        <v>0.52414241836095921</v>
      </c>
      <c r="U110" s="123">
        <v>0.43643578047198478</v>
      </c>
      <c r="V110" s="123">
        <v>0.69337524528153649</v>
      </c>
      <c r="W110" s="123">
        <v>0.5</v>
      </c>
      <c r="X110" s="158">
        <v>0.41931393468876732</v>
      </c>
      <c r="Y110" s="123">
        <v>0.23570226039551587</v>
      </c>
      <c r="Z110" s="123">
        <v>0.31622776601683794</v>
      </c>
      <c r="AA110" s="123">
        <v>0.55215763037423271</v>
      </c>
      <c r="AB110" s="123">
        <v>0.56254395046301198</v>
      </c>
      <c r="AC110" s="123">
        <v>0.52414241836095921</v>
      </c>
      <c r="AD110" s="125">
        <v>0.56254395046301198</v>
      </c>
    </row>
    <row r="111" spans="1:30" x14ac:dyDescent="0.3">
      <c r="A111" s="198"/>
      <c r="B111" s="198"/>
      <c r="C111" s="198"/>
      <c r="D111" s="219"/>
      <c r="E111" s="155">
        <v>110456</v>
      </c>
      <c r="F111" s="128" t="s">
        <v>93</v>
      </c>
      <c r="G111" s="128" t="s">
        <v>42</v>
      </c>
      <c r="H111" s="129" t="s">
        <v>42</v>
      </c>
      <c r="I111" s="131">
        <v>4</v>
      </c>
      <c r="J111" s="131">
        <v>4</v>
      </c>
      <c r="K111" s="131">
        <v>4</v>
      </c>
      <c r="L111" s="132">
        <v>0.24456856946749816</v>
      </c>
      <c r="M111" s="132">
        <v>0.48288070065107941</v>
      </c>
      <c r="N111" s="132">
        <v>0.77547116128859483</v>
      </c>
      <c r="O111" s="133">
        <v>0.5</v>
      </c>
      <c r="P111" s="133">
        <v>0.41602514716892186</v>
      </c>
      <c r="Q111" s="133">
        <v>0.5</v>
      </c>
      <c r="R111" s="133">
        <v>0.5</v>
      </c>
      <c r="S111" s="133">
        <v>0.5</v>
      </c>
      <c r="T111" s="133">
        <v>0.41931393468876732</v>
      </c>
      <c r="U111" s="133">
        <v>0.6546536707079772</v>
      </c>
      <c r="V111" s="133">
        <v>0.41602514716892186</v>
      </c>
      <c r="W111" s="133">
        <v>0.5</v>
      </c>
      <c r="X111" s="134">
        <v>0.52414241836095921</v>
      </c>
      <c r="Y111" s="133">
        <v>0.47140452079103173</v>
      </c>
      <c r="Z111" s="133">
        <v>0.63245553203367588</v>
      </c>
      <c r="AA111" s="133">
        <v>0.44172610429938614</v>
      </c>
      <c r="AB111" s="133">
        <v>0.56254395046301198</v>
      </c>
      <c r="AC111" s="133">
        <v>0.52414241836095921</v>
      </c>
      <c r="AD111" s="135">
        <v>0.56254395046301198</v>
      </c>
    </row>
    <row r="112" spans="1:30" x14ac:dyDescent="0.3">
      <c r="A112" s="198"/>
      <c r="B112" s="198"/>
      <c r="C112" s="198"/>
      <c r="D112" s="126" t="s">
        <v>37</v>
      </c>
      <c r="E112" s="155">
        <v>110138</v>
      </c>
      <c r="F112" s="163" t="s">
        <v>94</v>
      </c>
      <c r="G112" s="128">
        <v>2</v>
      </c>
      <c r="H112" s="129">
        <v>3</v>
      </c>
      <c r="I112" s="131">
        <v>3</v>
      </c>
      <c r="J112" s="131">
        <v>3</v>
      </c>
      <c r="K112" s="131">
        <v>3</v>
      </c>
      <c r="L112" s="132">
        <v>0.2471211952417309</v>
      </c>
      <c r="M112" s="132">
        <v>0.48802982234196851</v>
      </c>
      <c r="N112" s="132">
        <v>0.7840366687752669</v>
      </c>
      <c r="O112" s="133">
        <v>0.5</v>
      </c>
      <c r="P112" s="133">
        <v>0.41602514716892186</v>
      </c>
      <c r="Q112" s="133">
        <v>0.5</v>
      </c>
      <c r="R112" s="133">
        <v>0.5</v>
      </c>
      <c r="S112" s="133">
        <v>0.5</v>
      </c>
      <c r="T112" s="133">
        <v>0.52414241836095921</v>
      </c>
      <c r="U112" s="133">
        <v>0.43643578047198478</v>
      </c>
      <c r="V112" s="133">
        <v>0.41602514716892186</v>
      </c>
      <c r="W112" s="133">
        <v>0.5</v>
      </c>
      <c r="X112" s="134">
        <v>0.52414241836095921</v>
      </c>
      <c r="Y112" s="133">
        <v>0.47140452079103173</v>
      </c>
      <c r="Z112" s="133">
        <v>0.63245553203367588</v>
      </c>
      <c r="AA112" s="133">
        <v>0.44172610429938614</v>
      </c>
      <c r="AB112" s="133">
        <v>0.56254395046301198</v>
      </c>
      <c r="AC112" s="133">
        <v>0.41931393468876732</v>
      </c>
      <c r="AD112" s="135">
        <v>0.56254395046301198</v>
      </c>
    </row>
    <row r="113" spans="1:30" ht="15" thickBot="1" x14ac:dyDescent="0.35">
      <c r="A113" s="199"/>
      <c r="B113" s="199"/>
      <c r="C113" s="199"/>
      <c r="D113" s="152">
        <v>5115560</v>
      </c>
      <c r="E113" s="157">
        <v>111462</v>
      </c>
      <c r="F113" s="139" t="s">
        <v>95</v>
      </c>
      <c r="G113" s="139">
        <v>3</v>
      </c>
      <c r="H113" s="140">
        <v>2</v>
      </c>
      <c r="I113" s="142">
        <v>2</v>
      </c>
      <c r="J113" s="142">
        <v>2</v>
      </c>
      <c r="K113" s="142">
        <v>2</v>
      </c>
      <c r="L113" s="143">
        <v>0.24827864661137525</v>
      </c>
      <c r="M113" s="143">
        <v>0.49040681431410399</v>
      </c>
      <c r="N113" s="143">
        <v>0.78736235351240036</v>
      </c>
      <c r="O113" s="144">
        <v>0.5</v>
      </c>
      <c r="P113" s="144">
        <v>0.41602514716892186</v>
      </c>
      <c r="Q113" s="144">
        <v>0.5</v>
      </c>
      <c r="R113" s="144">
        <v>0.5</v>
      </c>
      <c r="S113" s="144">
        <v>0.5</v>
      </c>
      <c r="T113" s="144">
        <v>0.52414241836095921</v>
      </c>
      <c r="U113" s="144">
        <v>0.43643578047198478</v>
      </c>
      <c r="V113" s="144">
        <v>0.41602514716892186</v>
      </c>
      <c r="W113" s="144">
        <v>0.5</v>
      </c>
      <c r="X113" s="145">
        <v>0.52414241836095921</v>
      </c>
      <c r="Y113" s="144">
        <v>0.70710678118654757</v>
      </c>
      <c r="Z113" s="144">
        <v>0.31622776601683794</v>
      </c>
      <c r="AA113" s="144">
        <v>0.55215763037423271</v>
      </c>
      <c r="AB113" s="144">
        <v>0.22501758018520479</v>
      </c>
      <c r="AC113" s="144">
        <v>0.52414241836095921</v>
      </c>
      <c r="AD113" s="146">
        <v>0.22501758018520479</v>
      </c>
    </row>
    <row r="114" spans="1:30" x14ac:dyDescent="0.3">
      <c r="A114" s="197">
        <v>25</v>
      </c>
      <c r="B114" s="197" t="s">
        <v>90</v>
      </c>
      <c r="C114" s="197">
        <v>20</v>
      </c>
      <c r="D114" s="218" t="s">
        <v>96</v>
      </c>
      <c r="E114" s="161">
        <v>110456</v>
      </c>
      <c r="F114" s="118" t="s">
        <v>93</v>
      </c>
      <c r="G114" s="118" t="s">
        <v>42</v>
      </c>
      <c r="H114" s="119" t="s">
        <v>42</v>
      </c>
      <c r="I114" s="121">
        <v>3</v>
      </c>
      <c r="J114" s="121">
        <v>3</v>
      </c>
      <c r="K114" s="121">
        <v>3</v>
      </c>
      <c r="L114" s="122">
        <v>0.28242223575032238</v>
      </c>
      <c r="M114" s="122">
        <v>0.47766874738747234</v>
      </c>
      <c r="N114" s="122">
        <v>0.54794458752428687</v>
      </c>
      <c r="O114" s="123">
        <v>0.57735026918962573</v>
      </c>
      <c r="P114" s="123">
        <v>0.57735026918962573</v>
      </c>
      <c r="Q114" s="123">
        <v>0.57735026918962573</v>
      </c>
      <c r="R114" s="123">
        <v>0.6509445549041194</v>
      </c>
      <c r="S114" s="123">
        <v>0.57735026918962584</v>
      </c>
      <c r="T114" s="123">
        <v>0.39056673294247163</v>
      </c>
      <c r="U114" s="123">
        <v>0.72760687510899891</v>
      </c>
      <c r="V114" s="123">
        <v>0.68824720161168518</v>
      </c>
      <c r="W114" s="123">
        <v>0.57735026918962584</v>
      </c>
      <c r="X114" s="158">
        <v>0.14002800840280097</v>
      </c>
      <c r="Y114" s="123">
        <v>0.48507125007266594</v>
      </c>
      <c r="Z114" s="123">
        <v>0.66666666666666663</v>
      </c>
      <c r="AA114" s="123">
        <v>0.52981294282601754</v>
      </c>
      <c r="AB114" s="123">
        <v>0.6804138174397717</v>
      </c>
      <c r="AC114" s="123">
        <v>0.61545745489666359</v>
      </c>
      <c r="AD114" s="125">
        <v>0.6804138174397717</v>
      </c>
    </row>
    <row r="115" spans="1:30" x14ac:dyDescent="0.3">
      <c r="A115" s="198"/>
      <c r="B115" s="198"/>
      <c r="C115" s="198"/>
      <c r="D115" s="219"/>
      <c r="E115" s="155">
        <v>110138</v>
      </c>
      <c r="F115" s="128" t="s">
        <v>94</v>
      </c>
      <c r="G115" s="128">
        <v>1</v>
      </c>
      <c r="H115" s="129">
        <v>1</v>
      </c>
      <c r="I115" s="131">
        <v>1</v>
      </c>
      <c r="J115" s="131">
        <v>1</v>
      </c>
      <c r="K115" s="131">
        <v>1</v>
      </c>
      <c r="L115" s="132">
        <v>0.36324256354385309</v>
      </c>
      <c r="M115" s="132">
        <v>0.60275320756853024</v>
      </c>
      <c r="N115" s="132">
        <v>0.9149026154787836</v>
      </c>
      <c r="O115" s="133">
        <v>0.57735026918962573</v>
      </c>
      <c r="P115" s="133">
        <v>0.57735026918962573</v>
      </c>
      <c r="Q115" s="133">
        <v>0.57735026918962573</v>
      </c>
      <c r="R115" s="133">
        <v>0.39056673294247163</v>
      </c>
      <c r="S115" s="133">
        <v>0.57735026918962584</v>
      </c>
      <c r="T115" s="133">
        <v>0.6509445549041194</v>
      </c>
      <c r="U115" s="133">
        <v>0.48507125007266594</v>
      </c>
      <c r="V115" s="133">
        <v>0.68824720161168518</v>
      </c>
      <c r="W115" s="133">
        <v>0.57735026918962584</v>
      </c>
      <c r="X115" s="134">
        <v>0.70014004201400482</v>
      </c>
      <c r="Y115" s="133">
        <v>0.48507125007266594</v>
      </c>
      <c r="Z115" s="133">
        <v>0.66666666666666663</v>
      </c>
      <c r="AA115" s="133">
        <v>0.52981294282601754</v>
      </c>
      <c r="AB115" s="133">
        <v>0.6804138174397717</v>
      </c>
      <c r="AC115" s="133">
        <v>0.4923659639173309</v>
      </c>
      <c r="AD115" s="135">
        <v>0.6804138174397717</v>
      </c>
    </row>
    <row r="116" spans="1:30" ht="15" thickBot="1" x14ac:dyDescent="0.35">
      <c r="A116" s="199"/>
      <c r="B116" s="199"/>
      <c r="C116" s="199"/>
      <c r="D116" s="152" t="s">
        <v>97</v>
      </c>
      <c r="E116" s="157">
        <v>111462</v>
      </c>
      <c r="F116" s="164" t="s">
        <v>95</v>
      </c>
      <c r="G116" s="139">
        <v>2</v>
      </c>
      <c r="H116" s="140">
        <v>2</v>
      </c>
      <c r="I116" s="142">
        <v>2</v>
      </c>
      <c r="J116" s="142">
        <v>2</v>
      </c>
      <c r="K116" s="142">
        <v>2</v>
      </c>
      <c r="L116" s="143">
        <v>0.35433520070582297</v>
      </c>
      <c r="M116" s="143">
        <v>0.58988417676056881</v>
      </c>
      <c r="N116" s="143">
        <v>0.86917609186159861</v>
      </c>
      <c r="O116" s="144">
        <v>0.57735026918962573</v>
      </c>
      <c r="P116" s="144">
        <v>0.57735026918962573</v>
      </c>
      <c r="Q116" s="144">
        <v>0.57735026918962573</v>
      </c>
      <c r="R116" s="144">
        <v>0.6509445549041194</v>
      </c>
      <c r="S116" s="144">
        <v>0.57735026918962584</v>
      </c>
      <c r="T116" s="144">
        <v>0.6509445549041194</v>
      </c>
      <c r="U116" s="144">
        <v>0.48507125007266594</v>
      </c>
      <c r="V116" s="144">
        <v>0.22941573387056174</v>
      </c>
      <c r="W116" s="144">
        <v>0.57735026918962584</v>
      </c>
      <c r="X116" s="145">
        <v>0.70014004201400482</v>
      </c>
      <c r="Y116" s="144">
        <v>0.72760687510899891</v>
      </c>
      <c r="Z116" s="144">
        <v>0.33333333333333331</v>
      </c>
      <c r="AA116" s="144">
        <v>0.6622661785325219</v>
      </c>
      <c r="AB116" s="144">
        <v>0.27216552697590868</v>
      </c>
      <c r="AC116" s="144">
        <v>0.61545745489666359</v>
      </c>
      <c r="AD116" s="146">
        <v>0.27216552697590868</v>
      </c>
    </row>
    <row r="117" spans="1:30" x14ac:dyDescent="0.3">
      <c r="A117" s="197">
        <v>26</v>
      </c>
      <c r="B117" s="197" t="s">
        <v>90</v>
      </c>
      <c r="C117" s="197">
        <v>30</v>
      </c>
      <c r="D117" s="116" t="s">
        <v>98</v>
      </c>
      <c r="E117" s="161">
        <v>110456</v>
      </c>
      <c r="F117" s="118" t="s">
        <v>93</v>
      </c>
      <c r="G117" s="118">
        <v>1</v>
      </c>
      <c r="H117" s="119">
        <v>1</v>
      </c>
      <c r="I117" s="121">
        <v>1</v>
      </c>
      <c r="J117" s="121">
        <v>1</v>
      </c>
      <c r="K117" s="120">
        <v>2</v>
      </c>
      <c r="L117" s="122">
        <v>0.33859262954238334</v>
      </c>
      <c r="M117" s="122">
        <v>0.5834368555043199</v>
      </c>
      <c r="N117" s="122">
        <v>0.94346963145400742</v>
      </c>
      <c r="O117" s="123">
        <v>0.57735026918962573</v>
      </c>
      <c r="P117" s="123">
        <v>0.57735026918962573</v>
      </c>
      <c r="Q117" s="123">
        <v>0.57735026918962573</v>
      </c>
      <c r="R117" s="123">
        <v>0.6509445549041194</v>
      </c>
      <c r="S117" s="123">
        <v>0.57735026918962584</v>
      </c>
      <c r="T117" s="123">
        <v>0.57735026918962573</v>
      </c>
      <c r="U117" s="123">
        <v>0.72760687510899891</v>
      </c>
      <c r="V117" s="123">
        <v>0.57735026918962573</v>
      </c>
      <c r="W117" s="123">
        <v>0.57735026918962584</v>
      </c>
      <c r="X117" s="158">
        <v>0.57735026918962584</v>
      </c>
      <c r="Y117" s="123">
        <v>0.48507125007266594</v>
      </c>
      <c r="Z117" s="123">
        <v>0.66666666666666663</v>
      </c>
      <c r="AA117" s="123">
        <v>0.52981294282601754</v>
      </c>
      <c r="AB117" s="123">
        <v>0.6804138174397717</v>
      </c>
      <c r="AC117" s="123">
        <v>0.61545745489666359</v>
      </c>
      <c r="AD117" s="125">
        <v>0.57735026918962584</v>
      </c>
    </row>
    <row r="118" spans="1:30" x14ac:dyDescent="0.3">
      <c r="A118" s="198"/>
      <c r="B118" s="198"/>
      <c r="C118" s="198"/>
      <c r="D118" s="126" t="s">
        <v>37</v>
      </c>
      <c r="E118" s="155">
        <v>110138</v>
      </c>
      <c r="F118" s="128" t="s">
        <v>94</v>
      </c>
      <c r="G118" s="128">
        <v>2</v>
      </c>
      <c r="H118" s="129">
        <v>3</v>
      </c>
      <c r="I118" s="131">
        <v>3</v>
      </c>
      <c r="J118" s="131">
        <v>3</v>
      </c>
      <c r="K118" s="137">
        <v>3</v>
      </c>
      <c r="L118" s="132">
        <v>0.3251410007970999</v>
      </c>
      <c r="M118" s="132">
        <v>0.5606044300278592</v>
      </c>
      <c r="N118" s="132">
        <v>0.90616553178191894</v>
      </c>
      <c r="O118" s="133">
        <v>0.57735026918962573</v>
      </c>
      <c r="P118" s="133">
        <v>0.57735026918962573</v>
      </c>
      <c r="Q118" s="133">
        <v>0.57735026918962573</v>
      </c>
      <c r="R118" s="133">
        <v>0.39056673294247163</v>
      </c>
      <c r="S118" s="133">
        <v>0.57735026918962584</v>
      </c>
      <c r="T118" s="133">
        <v>0.57735026918962573</v>
      </c>
      <c r="U118" s="133">
        <v>0.48507125007266594</v>
      </c>
      <c r="V118" s="133">
        <v>0.57735026918962573</v>
      </c>
      <c r="W118" s="133">
        <v>0.57735026918962584</v>
      </c>
      <c r="X118" s="134">
        <v>0.57735026918962584</v>
      </c>
      <c r="Y118" s="133">
        <v>0.48507125007266594</v>
      </c>
      <c r="Z118" s="133">
        <v>0.66666666666666663</v>
      </c>
      <c r="AA118" s="133">
        <v>0.52981294282601754</v>
      </c>
      <c r="AB118" s="133">
        <v>0.6804138174397717</v>
      </c>
      <c r="AC118" s="133">
        <v>0.4923659639173309</v>
      </c>
      <c r="AD118" s="135">
        <v>0.57735026918962584</v>
      </c>
    </row>
    <row r="119" spans="1:30" ht="15" thickBot="1" x14ac:dyDescent="0.35">
      <c r="A119" s="199"/>
      <c r="B119" s="199"/>
      <c r="C119" s="199"/>
      <c r="D119" s="149">
        <v>2150000</v>
      </c>
      <c r="E119" s="157">
        <v>111462</v>
      </c>
      <c r="F119" s="164" t="s">
        <v>95</v>
      </c>
      <c r="G119" s="139">
        <v>3</v>
      </c>
      <c r="H119" s="140">
        <v>2</v>
      </c>
      <c r="I119" s="142">
        <v>2</v>
      </c>
      <c r="J119" s="142">
        <v>2</v>
      </c>
      <c r="K119" s="162">
        <v>1</v>
      </c>
      <c r="L119" s="143">
        <v>0.33626636966051515</v>
      </c>
      <c r="M119" s="143">
        <v>0.57994576814609466</v>
      </c>
      <c r="N119" s="143">
        <v>0.94614951370548372</v>
      </c>
      <c r="O119" s="144">
        <v>0.57735026918962573</v>
      </c>
      <c r="P119" s="144">
        <v>0.57735026918962573</v>
      </c>
      <c r="Q119" s="144">
        <v>0.57735026918962573</v>
      </c>
      <c r="R119" s="144">
        <v>0.6509445549041194</v>
      </c>
      <c r="S119" s="144">
        <v>0.57735026918962584</v>
      </c>
      <c r="T119" s="144">
        <v>0.57735026918962573</v>
      </c>
      <c r="U119" s="144">
        <v>0.48507125007266594</v>
      </c>
      <c r="V119" s="144">
        <v>0.57735026918962573</v>
      </c>
      <c r="W119" s="144">
        <v>0.57735026918962584</v>
      </c>
      <c r="X119" s="145">
        <v>0.57735026918962584</v>
      </c>
      <c r="Y119" s="144">
        <v>0.72760687510899891</v>
      </c>
      <c r="Z119" s="144">
        <v>0.33333333333333331</v>
      </c>
      <c r="AA119" s="144">
        <v>0.6622661785325219</v>
      </c>
      <c r="AB119" s="144">
        <v>0.27216552697590868</v>
      </c>
      <c r="AC119" s="144">
        <v>0.61545745489666359</v>
      </c>
      <c r="AD119" s="146">
        <v>0.57735026918962584</v>
      </c>
    </row>
    <row r="120" spans="1:30" x14ac:dyDescent="0.3">
      <c r="A120" s="197">
        <v>27</v>
      </c>
      <c r="B120" s="197" t="s">
        <v>90</v>
      </c>
      <c r="C120" s="197">
        <v>40</v>
      </c>
      <c r="D120" s="116" t="s">
        <v>99</v>
      </c>
      <c r="E120" s="154">
        <v>113965</v>
      </c>
      <c r="F120" s="118" t="s">
        <v>92</v>
      </c>
      <c r="G120" s="118">
        <v>1</v>
      </c>
      <c r="H120" s="119">
        <v>1</v>
      </c>
      <c r="I120" s="121">
        <v>1</v>
      </c>
      <c r="J120" s="121">
        <v>1</v>
      </c>
      <c r="K120" s="121">
        <v>1</v>
      </c>
      <c r="L120" s="122">
        <v>0.27195730506976873</v>
      </c>
      <c r="M120" s="122">
        <v>0.52387691412911319</v>
      </c>
      <c r="N120" s="122">
        <v>0.83806546056571551</v>
      </c>
      <c r="O120" s="123">
        <v>0.5</v>
      </c>
      <c r="P120" s="123">
        <v>0.69337524528153649</v>
      </c>
      <c r="Q120" s="123">
        <v>0.5</v>
      </c>
      <c r="R120" s="123">
        <v>0.54554472558998102</v>
      </c>
      <c r="S120" s="123">
        <v>0.5</v>
      </c>
      <c r="T120" s="123">
        <v>0.5</v>
      </c>
      <c r="U120" s="123">
        <v>0.43643578047198478</v>
      </c>
      <c r="V120" s="123">
        <v>0.75377836144440902</v>
      </c>
      <c r="W120" s="123">
        <v>0.5</v>
      </c>
      <c r="X120" s="158">
        <v>0.48867777742522089</v>
      </c>
      <c r="Y120" s="123">
        <v>0.23570226039551587</v>
      </c>
      <c r="Z120" s="123">
        <v>0.16439898730535729</v>
      </c>
      <c r="AA120" s="123">
        <v>0.44172610429938614</v>
      </c>
      <c r="AB120" s="123">
        <v>0.56254395046301198</v>
      </c>
      <c r="AC120" s="123">
        <v>0.52414241836095921</v>
      </c>
      <c r="AD120" s="125">
        <v>0.56254395046301198</v>
      </c>
    </row>
    <row r="121" spans="1:30" x14ac:dyDescent="0.3">
      <c r="A121" s="198"/>
      <c r="B121" s="198"/>
      <c r="C121" s="198"/>
      <c r="D121" s="126"/>
      <c r="E121" s="155">
        <v>110456</v>
      </c>
      <c r="F121" s="128" t="s">
        <v>93</v>
      </c>
      <c r="G121" s="128">
        <v>2</v>
      </c>
      <c r="H121" s="129">
        <v>4</v>
      </c>
      <c r="I121" s="131">
        <v>4</v>
      </c>
      <c r="J121" s="131">
        <v>4</v>
      </c>
      <c r="K121" s="131">
        <v>4</v>
      </c>
      <c r="L121" s="132">
        <v>0.21450607847945263</v>
      </c>
      <c r="M121" s="132">
        <v>0.41736667390449095</v>
      </c>
      <c r="N121" s="132">
        <v>0.53099592423202269</v>
      </c>
      <c r="O121" s="133">
        <v>0.5</v>
      </c>
      <c r="P121" s="133">
        <v>0.41602514716892186</v>
      </c>
      <c r="Q121" s="133">
        <v>0.5</v>
      </c>
      <c r="R121" s="133">
        <v>0.54554472558998102</v>
      </c>
      <c r="S121" s="133">
        <v>0.5</v>
      </c>
      <c r="T121" s="133">
        <v>0.5</v>
      </c>
      <c r="U121" s="133">
        <v>0.6546536707079772</v>
      </c>
      <c r="V121" s="133">
        <v>0.45226701686664544</v>
      </c>
      <c r="W121" s="133">
        <v>0.5</v>
      </c>
      <c r="X121" s="134">
        <v>0.12216944435630522</v>
      </c>
      <c r="Y121" s="133">
        <v>0.47140452079103173</v>
      </c>
      <c r="Z121" s="133">
        <v>0.65759594922142917</v>
      </c>
      <c r="AA121" s="133">
        <v>0.55215763037423271</v>
      </c>
      <c r="AB121" s="133">
        <v>0.56254395046301198</v>
      </c>
      <c r="AC121" s="133">
        <v>0.52414241836095921</v>
      </c>
      <c r="AD121" s="135">
        <v>0.56254395046301198</v>
      </c>
    </row>
    <row r="122" spans="1:30" x14ac:dyDescent="0.3">
      <c r="A122" s="198"/>
      <c r="B122" s="198"/>
      <c r="C122" s="198"/>
      <c r="D122" s="126" t="s">
        <v>37</v>
      </c>
      <c r="E122" s="155">
        <v>110138</v>
      </c>
      <c r="F122" s="128" t="s">
        <v>94</v>
      </c>
      <c r="G122" s="128">
        <v>3</v>
      </c>
      <c r="H122" s="129">
        <v>2</v>
      </c>
      <c r="I122" s="131">
        <v>2</v>
      </c>
      <c r="J122" s="131">
        <v>2</v>
      </c>
      <c r="K122" s="131">
        <v>2</v>
      </c>
      <c r="L122" s="132">
        <v>0.25859613845173979</v>
      </c>
      <c r="M122" s="132">
        <v>0.4965055544789152</v>
      </c>
      <c r="N122" s="132">
        <v>0.78640351263067954</v>
      </c>
      <c r="O122" s="133">
        <v>0.5</v>
      </c>
      <c r="P122" s="133">
        <v>0.41602514716892186</v>
      </c>
      <c r="Q122" s="133">
        <v>0.5</v>
      </c>
      <c r="R122" s="133">
        <v>0.3273268353539886</v>
      </c>
      <c r="S122" s="133">
        <v>0.5</v>
      </c>
      <c r="T122" s="133">
        <v>0.5</v>
      </c>
      <c r="U122" s="133">
        <v>0.43643578047198478</v>
      </c>
      <c r="V122" s="133">
        <v>0.45226701686664544</v>
      </c>
      <c r="W122" s="133">
        <v>0.5</v>
      </c>
      <c r="X122" s="134">
        <v>0.61084722178152606</v>
      </c>
      <c r="Y122" s="133">
        <v>0.47140452079103173</v>
      </c>
      <c r="Z122" s="133">
        <v>0.65759594922142917</v>
      </c>
      <c r="AA122" s="133">
        <v>0.44172610429938614</v>
      </c>
      <c r="AB122" s="133">
        <v>0.56254395046301198</v>
      </c>
      <c r="AC122" s="133">
        <v>0.41931393468876732</v>
      </c>
      <c r="AD122" s="135">
        <v>0.56254395046301198</v>
      </c>
    </row>
    <row r="123" spans="1:30" ht="15" thickBot="1" x14ac:dyDescent="0.35">
      <c r="A123" s="199"/>
      <c r="B123" s="199"/>
      <c r="C123" s="199"/>
      <c r="D123" s="152">
        <v>1350000</v>
      </c>
      <c r="E123" s="157">
        <v>111462</v>
      </c>
      <c r="F123" s="139" t="s">
        <v>95</v>
      </c>
      <c r="G123" s="139">
        <v>4</v>
      </c>
      <c r="H123" s="140">
        <v>3</v>
      </c>
      <c r="I123" s="142">
        <v>3</v>
      </c>
      <c r="J123" s="142">
        <v>3</v>
      </c>
      <c r="K123" s="142">
        <v>3</v>
      </c>
      <c r="L123" s="143">
        <v>0.25494047799903724</v>
      </c>
      <c r="M123" s="143">
        <v>0.49150196917619376</v>
      </c>
      <c r="N123" s="143">
        <v>0.7567341858544544</v>
      </c>
      <c r="O123" s="144">
        <v>0.5</v>
      </c>
      <c r="P123" s="144">
        <v>0.41602514716892186</v>
      </c>
      <c r="Q123" s="144">
        <v>0.5</v>
      </c>
      <c r="R123" s="144">
        <v>0.54554472558998102</v>
      </c>
      <c r="S123" s="144">
        <v>0.5</v>
      </c>
      <c r="T123" s="144">
        <v>0.5</v>
      </c>
      <c r="U123" s="144">
        <v>0.43643578047198478</v>
      </c>
      <c r="V123" s="144">
        <v>0.15075567228888181</v>
      </c>
      <c r="W123" s="144">
        <v>0.5</v>
      </c>
      <c r="X123" s="145">
        <v>0.61084722178152606</v>
      </c>
      <c r="Y123" s="144">
        <v>0.70710678118654757</v>
      </c>
      <c r="Z123" s="144">
        <v>0.32879797461071458</v>
      </c>
      <c r="AA123" s="144">
        <v>0.55215763037423271</v>
      </c>
      <c r="AB123" s="144">
        <v>0.22501758018520479</v>
      </c>
      <c r="AC123" s="144">
        <v>0.52414241836095921</v>
      </c>
      <c r="AD123" s="146">
        <v>0.22501758018520479</v>
      </c>
    </row>
    <row r="124" spans="1:30" x14ac:dyDescent="0.3">
      <c r="A124" s="197">
        <v>28</v>
      </c>
      <c r="B124" s="197" t="s">
        <v>90</v>
      </c>
      <c r="C124" s="197">
        <v>50</v>
      </c>
      <c r="D124" s="218" t="s">
        <v>100</v>
      </c>
      <c r="E124" s="154">
        <v>113965</v>
      </c>
      <c r="F124" s="118" t="s">
        <v>92</v>
      </c>
      <c r="G124" s="118">
        <v>1</v>
      </c>
      <c r="H124" s="119">
        <v>1</v>
      </c>
      <c r="I124" s="121">
        <v>1</v>
      </c>
      <c r="J124" s="121">
        <v>1</v>
      </c>
      <c r="K124" s="121">
        <v>1</v>
      </c>
      <c r="L124" s="122">
        <v>0.25728439276414483</v>
      </c>
      <c r="M124" s="122">
        <v>0.50601930917083016</v>
      </c>
      <c r="N124" s="122">
        <v>0.82448824588348002</v>
      </c>
      <c r="O124" s="123">
        <v>0.5</v>
      </c>
      <c r="P124" s="123">
        <v>0.69337524528153649</v>
      </c>
      <c r="Q124" s="123">
        <v>0.5</v>
      </c>
      <c r="R124" s="123">
        <v>0.54554472558998102</v>
      </c>
      <c r="S124" s="123">
        <v>0.5</v>
      </c>
      <c r="T124" s="123">
        <v>0.54554472558998102</v>
      </c>
      <c r="U124" s="123">
        <v>0.43643578047198478</v>
      </c>
      <c r="V124" s="123">
        <v>0.69337524528153649</v>
      </c>
      <c r="W124" s="123">
        <v>0.5</v>
      </c>
      <c r="X124" s="158">
        <v>0.39735970711951313</v>
      </c>
      <c r="Y124" s="123">
        <v>0.23570226039551587</v>
      </c>
      <c r="Z124" s="123">
        <v>0.16439898730535729</v>
      </c>
      <c r="AA124" s="123">
        <v>0.44172610429938614</v>
      </c>
      <c r="AB124" s="123">
        <v>0.56254395046301198</v>
      </c>
      <c r="AC124" s="123">
        <v>0.52414241836095921</v>
      </c>
      <c r="AD124" s="125">
        <v>0.56254395046301198</v>
      </c>
    </row>
    <row r="125" spans="1:30" x14ac:dyDescent="0.3">
      <c r="A125" s="198"/>
      <c r="B125" s="198"/>
      <c r="C125" s="198"/>
      <c r="D125" s="219"/>
      <c r="E125" s="155">
        <v>110456</v>
      </c>
      <c r="F125" s="128" t="s">
        <v>93</v>
      </c>
      <c r="G125" s="128" t="s">
        <v>42</v>
      </c>
      <c r="H125" s="129" t="s">
        <v>42</v>
      </c>
      <c r="I125" s="131">
        <v>4</v>
      </c>
      <c r="J125" s="131">
        <v>4</v>
      </c>
      <c r="K125" s="131">
        <v>4</v>
      </c>
      <c r="L125" s="132">
        <v>0.24459695024894695</v>
      </c>
      <c r="M125" s="132">
        <v>0.48074758171274734</v>
      </c>
      <c r="N125" s="132">
        <v>0.75689778539635411</v>
      </c>
      <c r="O125" s="133">
        <v>0.5</v>
      </c>
      <c r="P125" s="133">
        <v>0.41602514716892186</v>
      </c>
      <c r="Q125" s="133">
        <v>0.5</v>
      </c>
      <c r="R125" s="133">
        <v>0.54554472558998102</v>
      </c>
      <c r="S125" s="133">
        <v>0.5</v>
      </c>
      <c r="T125" s="133">
        <v>0.3273268353539886</v>
      </c>
      <c r="U125" s="133">
        <v>0.6546536707079772</v>
      </c>
      <c r="V125" s="133">
        <v>0.41602514716892186</v>
      </c>
      <c r="W125" s="133">
        <v>0.5</v>
      </c>
      <c r="X125" s="134">
        <v>0.52981294282601754</v>
      </c>
      <c r="Y125" s="133">
        <v>0.47140452079103173</v>
      </c>
      <c r="Z125" s="133">
        <v>0.65759594922142917</v>
      </c>
      <c r="AA125" s="133">
        <v>0.55215763037423271</v>
      </c>
      <c r="AB125" s="133">
        <v>0.56254395046301198</v>
      </c>
      <c r="AC125" s="133">
        <v>0.52414241836095921</v>
      </c>
      <c r="AD125" s="135">
        <v>0.56254395046301198</v>
      </c>
    </row>
    <row r="126" spans="1:30" x14ac:dyDescent="0.3">
      <c r="A126" s="198"/>
      <c r="B126" s="198"/>
      <c r="C126" s="198"/>
      <c r="D126" s="126" t="s">
        <v>37</v>
      </c>
      <c r="E126" s="155">
        <v>110138</v>
      </c>
      <c r="F126" s="163" t="s">
        <v>94</v>
      </c>
      <c r="G126" s="128">
        <v>2</v>
      </c>
      <c r="H126" s="129">
        <v>3</v>
      </c>
      <c r="I126" s="131">
        <v>3</v>
      </c>
      <c r="J126" s="131">
        <v>3</v>
      </c>
      <c r="K126" s="131">
        <v>3</v>
      </c>
      <c r="L126" s="132">
        <v>0.24547076671804671</v>
      </c>
      <c r="M126" s="132">
        <v>0.482380862073155</v>
      </c>
      <c r="N126" s="132">
        <v>0.77821227935407666</v>
      </c>
      <c r="O126" s="133">
        <v>0.5</v>
      </c>
      <c r="P126" s="133">
        <v>0.41602514716892186</v>
      </c>
      <c r="Q126" s="133">
        <v>0.5</v>
      </c>
      <c r="R126" s="133">
        <v>0.3273268353539886</v>
      </c>
      <c r="S126" s="133">
        <v>0.5</v>
      </c>
      <c r="T126" s="133">
        <v>0.54554472558998102</v>
      </c>
      <c r="U126" s="133">
        <v>0.43643578047198478</v>
      </c>
      <c r="V126" s="133">
        <v>0.41602514716892186</v>
      </c>
      <c r="W126" s="133">
        <v>0.5</v>
      </c>
      <c r="X126" s="134">
        <v>0.52981294282601754</v>
      </c>
      <c r="Y126" s="133">
        <v>0.47140452079103173</v>
      </c>
      <c r="Z126" s="133">
        <v>0.65759594922142917</v>
      </c>
      <c r="AA126" s="133">
        <v>0.44172610429938614</v>
      </c>
      <c r="AB126" s="133">
        <v>0.56254395046301198</v>
      </c>
      <c r="AC126" s="133">
        <v>0.41931393468876732</v>
      </c>
      <c r="AD126" s="135">
        <v>0.56254395046301198</v>
      </c>
    </row>
    <row r="127" spans="1:30" ht="15" thickBot="1" x14ac:dyDescent="0.35">
      <c r="A127" s="199"/>
      <c r="B127" s="199"/>
      <c r="C127" s="199"/>
      <c r="D127" s="152">
        <v>3500000</v>
      </c>
      <c r="E127" s="157">
        <v>111462</v>
      </c>
      <c r="F127" s="139" t="s">
        <v>95</v>
      </c>
      <c r="G127" s="139">
        <v>3</v>
      </c>
      <c r="H127" s="140">
        <v>2</v>
      </c>
      <c r="I127" s="142">
        <v>2</v>
      </c>
      <c r="J127" s="142">
        <v>2</v>
      </c>
      <c r="K127" s="142">
        <v>2</v>
      </c>
      <c r="L127" s="143">
        <v>0.25264789026885986</v>
      </c>
      <c r="M127" s="143">
        <v>0.4969745203929567</v>
      </c>
      <c r="N127" s="143">
        <v>0.78934529530915709</v>
      </c>
      <c r="O127" s="144">
        <v>0.5</v>
      </c>
      <c r="P127" s="144">
        <v>0.41602514716892186</v>
      </c>
      <c r="Q127" s="144">
        <v>0.5</v>
      </c>
      <c r="R127" s="144">
        <v>0.54554472558998102</v>
      </c>
      <c r="S127" s="144">
        <v>0.5</v>
      </c>
      <c r="T127" s="144">
        <v>0.54554472558998102</v>
      </c>
      <c r="U127" s="144">
        <v>0.43643578047198478</v>
      </c>
      <c r="V127" s="144">
        <v>0.41602514716892186</v>
      </c>
      <c r="W127" s="144">
        <v>0.5</v>
      </c>
      <c r="X127" s="145">
        <v>0.52981294282601754</v>
      </c>
      <c r="Y127" s="144">
        <v>0.70710678118654757</v>
      </c>
      <c r="Z127" s="144">
        <v>0.32879797461071458</v>
      </c>
      <c r="AA127" s="144">
        <v>0.55215763037423271</v>
      </c>
      <c r="AB127" s="144">
        <v>0.22501758018520479</v>
      </c>
      <c r="AC127" s="144">
        <v>0.52414241836095921</v>
      </c>
      <c r="AD127" s="146">
        <v>0.22501758018520479</v>
      </c>
    </row>
    <row r="128" spans="1:30" x14ac:dyDescent="0.3">
      <c r="A128" s="197">
        <v>29</v>
      </c>
      <c r="B128" s="197" t="s">
        <v>90</v>
      </c>
      <c r="C128" s="197">
        <v>60</v>
      </c>
      <c r="D128" s="223" t="s">
        <v>101</v>
      </c>
      <c r="E128" s="154">
        <v>113965</v>
      </c>
      <c r="F128" s="118" t="s">
        <v>92</v>
      </c>
      <c r="G128" s="118">
        <v>1</v>
      </c>
      <c r="H128" s="119">
        <v>1</v>
      </c>
      <c r="I128" s="121">
        <v>1</v>
      </c>
      <c r="J128" s="121">
        <v>1</v>
      </c>
      <c r="K128" s="121">
        <v>1</v>
      </c>
      <c r="L128" s="122">
        <v>0.27181711056085112</v>
      </c>
      <c r="M128" s="122">
        <v>0.53463884228415059</v>
      </c>
      <c r="N128" s="122">
        <v>0.88566132045610169</v>
      </c>
      <c r="O128" s="123">
        <v>0.5</v>
      </c>
      <c r="P128" s="123">
        <v>0.69337524528153649</v>
      </c>
      <c r="Q128" s="123">
        <v>0.5</v>
      </c>
      <c r="R128" s="123">
        <v>0.54554472558998102</v>
      </c>
      <c r="S128" s="123">
        <v>0.5</v>
      </c>
      <c r="T128" s="123">
        <v>0.60633906259083248</v>
      </c>
      <c r="U128" s="123">
        <v>0.43643578047198478</v>
      </c>
      <c r="V128" s="123">
        <v>0.69337524528153649</v>
      </c>
      <c r="W128" s="123">
        <v>0.5</v>
      </c>
      <c r="X128" s="158">
        <v>0.5</v>
      </c>
      <c r="Y128" s="123">
        <v>0.23570226039551587</v>
      </c>
      <c r="Z128" s="123">
        <v>0.16439898730535729</v>
      </c>
      <c r="AA128" s="123">
        <v>0.44172610429938614</v>
      </c>
      <c r="AB128" s="123">
        <v>0.56254395046301198</v>
      </c>
      <c r="AC128" s="123">
        <v>0.52414241836095921</v>
      </c>
      <c r="AD128" s="125">
        <v>0.56254395046301198</v>
      </c>
    </row>
    <row r="129" spans="1:30" x14ac:dyDescent="0.3">
      <c r="A129" s="198"/>
      <c r="B129" s="198"/>
      <c r="C129" s="198"/>
      <c r="D129" s="224"/>
      <c r="E129" s="155">
        <v>110456</v>
      </c>
      <c r="F129" s="128" t="s">
        <v>93</v>
      </c>
      <c r="G129" s="128">
        <v>2</v>
      </c>
      <c r="H129" s="129">
        <v>2</v>
      </c>
      <c r="I129" s="131">
        <v>2</v>
      </c>
      <c r="J129" s="131">
        <v>2</v>
      </c>
      <c r="K129" s="131">
        <v>2</v>
      </c>
      <c r="L129" s="132">
        <v>0.25797011537964437</v>
      </c>
      <c r="M129" s="132">
        <v>0.50676964171044947</v>
      </c>
      <c r="N129" s="132">
        <v>0.78775730388781728</v>
      </c>
      <c r="O129" s="133">
        <v>0.5</v>
      </c>
      <c r="P129" s="133">
        <v>0.41602514716892186</v>
      </c>
      <c r="Q129" s="133">
        <v>0.5</v>
      </c>
      <c r="R129" s="133">
        <v>0.54554472558998102</v>
      </c>
      <c r="S129" s="133">
        <v>0.5</v>
      </c>
      <c r="T129" s="133">
        <v>0.60633906259083248</v>
      </c>
      <c r="U129" s="133">
        <v>0.6546536707079772</v>
      </c>
      <c r="V129" s="133">
        <v>0.41602514716892186</v>
      </c>
      <c r="W129" s="133">
        <v>0.5</v>
      </c>
      <c r="X129" s="134">
        <v>0.5</v>
      </c>
      <c r="Y129" s="133">
        <v>0.47140452079103173</v>
      </c>
      <c r="Z129" s="133">
        <v>0.65759594922142917</v>
      </c>
      <c r="AA129" s="133">
        <v>0.55215763037423271</v>
      </c>
      <c r="AB129" s="133">
        <v>0.56254395046301198</v>
      </c>
      <c r="AC129" s="133">
        <v>0.52414241836095921</v>
      </c>
      <c r="AD129" s="135">
        <v>0.56254395046301198</v>
      </c>
    </row>
    <row r="130" spans="1:30" x14ac:dyDescent="0.3">
      <c r="A130" s="198"/>
      <c r="B130" s="198"/>
      <c r="C130" s="198"/>
      <c r="D130" s="126" t="s">
        <v>37</v>
      </c>
      <c r="E130" s="155">
        <v>110138</v>
      </c>
      <c r="F130" s="163" t="s">
        <v>94</v>
      </c>
      <c r="G130" s="128" t="s">
        <v>42</v>
      </c>
      <c r="H130" s="129" t="s">
        <v>42</v>
      </c>
      <c r="I130" s="131">
        <v>4</v>
      </c>
      <c r="J130" s="131">
        <v>4</v>
      </c>
      <c r="K130" s="131">
        <v>4</v>
      </c>
      <c r="L130" s="132">
        <v>0.23151782525434489</v>
      </c>
      <c r="M130" s="132">
        <v>0.45507802934206576</v>
      </c>
      <c r="N130" s="132">
        <v>0.73788070248521931</v>
      </c>
      <c r="O130" s="133">
        <v>0.5</v>
      </c>
      <c r="P130" s="133">
        <v>0.41602514716892186</v>
      </c>
      <c r="Q130" s="133">
        <v>0.5</v>
      </c>
      <c r="R130" s="133">
        <v>0.3273268353539886</v>
      </c>
      <c r="S130" s="133">
        <v>0.5</v>
      </c>
      <c r="T130" s="133">
        <v>0.36380343755449945</v>
      </c>
      <c r="U130" s="133">
        <v>0.43643578047198478</v>
      </c>
      <c r="V130" s="133">
        <v>0.41602514716892186</v>
      </c>
      <c r="W130" s="133">
        <v>0.5</v>
      </c>
      <c r="X130" s="134">
        <v>0.5</v>
      </c>
      <c r="Y130" s="133">
        <v>0.47140452079103173</v>
      </c>
      <c r="Z130" s="133">
        <v>0.65759594922142917</v>
      </c>
      <c r="AA130" s="133">
        <v>0.44172610429938614</v>
      </c>
      <c r="AB130" s="133">
        <v>0.56254395046301198</v>
      </c>
      <c r="AC130" s="133">
        <v>0.41931393468876732</v>
      </c>
      <c r="AD130" s="135">
        <v>0.56254395046301198</v>
      </c>
    </row>
    <row r="131" spans="1:30" ht="15" thickBot="1" x14ac:dyDescent="0.35">
      <c r="A131" s="199"/>
      <c r="B131" s="199"/>
      <c r="C131" s="199"/>
      <c r="D131" s="152">
        <v>10750000</v>
      </c>
      <c r="E131" s="157">
        <v>111462</v>
      </c>
      <c r="F131" s="139" t="s">
        <v>95</v>
      </c>
      <c r="G131" s="139" t="s">
        <v>42</v>
      </c>
      <c r="H131" s="140" t="s">
        <v>42</v>
      </c>
      <c r="I131" s="142">
        <v>3</v>
      </c>
      <c r="J131" s="142">
        <v>3</v>
      </c>
      <c r="K131" s="142">
        <v>3</v>
      </c>
      <c r="L131" s="143">
        <v>0.23869494880515799</v>
      </c>
      <c r="M131" s="143">
        <v>0.46967168766186745</v>
      </c>
      <c r="N131" s="143">
        <v>0.74860604943598108</v>
      </c>
      <c r="O131" s="144">
        <v>0.5</v>
      </c>
      <c r="P131" s="144">
        <v>0.41602514716892186</v>
      </c>
      <c r="Q131" s="144">
        <v>0.5</v>
      </c>
      <c r="R131" s="144">
        <v>0.54554472558998102</v>
      </c>
      <c r="S131" s="144">
        <v>0.5</v>
      </c>
      <c r="T131" s="144">
        <v>0.36380343755449945</v>
      </c>
      <c r="U131" s="144">
        <v>0.43643578047198478</v>
      </c>
      <c r="V131" s="144">
        <v>0.41602514716892186</v>
      </c>
      <c r="W131" s="144">
        <v>0.5</v>
      </c>
      <c r="X131" s="145">
        <v>0.5</v>
      </c>
      <c r="Y131" s="144">
        <v>0.70710678118654757</v>
      </c>
      <c r="Z131" s="144">
        <v>0.32879797461071458</v>
      </c>
      <c r="AA131" s="144">
        <v>0.55215763037423271</v>
      </c>
      <c r="AB131" s="144">
        <v>0.22501758018520479</v>
      </c>
      <c r="AC131" s="144">
        <v>0.52414241836095921</v>
      </c>
      <c r="AD131" s="146">
        <v>0.22501758018520479</v>
      </c>
    </row>
    <row r="132" spans="1:30" x14ac:dyDescent="0.3">
      <c r="A132" s="197">
        <v>30</v>
      </c>
      <c r="B132" s="197" t="s">
        <v>90</v>
      </c>
      <c r="C132" s="197">
        <v>70</v>
      </c>
      <c r="D132" s="223" t="s">
        <v>102</v>
      </c>
      <c r="E132" s="161">
        <v>110456</v>
      </c>
      <c r="F132" s="118" t="s">
        <v>93</v>
      </c>
      <c r="G132" s="118">
        <v>1</v>
      </c>
      <c r="H132" s="119">
        <v>1</v>
      </c>
      <c r="I132" s="121">
        <v>1</v>
      </c>
      <c r="J132" s="121">
        <v>1</v>
      </c>
      <c r="K132" s="121">
        <v>1</v>
      </c>
      <c r="L132" s="122">
        <v>0.34712131232970794</v>
      </c>
      <c r="M132" s="122">
        <v>0.59445357825354617</v>
      </c>
      <c r="N132" s="122">
        <v>0.94906580418734965</v>
      </c>
      <c r="O132" s="123">
        <v>0.57735026918962573</v>
      </c>
      <c r="P132" s="123">
        <v>0.57735026918962573</v>
      </c>
      <c r="Q132" s="123">
        <v>0.57735026918962573</v>
      </c>
      <c r="R132" s="123">
        <v>0.6509445549041194</v>
      </c>
      <c r="S132" s="123">
        <v>0.57735026918962584</v>
      </c>
      <c r="T132" s="123">
        <v>0.57735026918962573</v>
      </c>
      <c r="U132" s="123">
        <v>0.72760687510899891</v>
      </c>
      <c r="V132" s="123">
        <v>0.68824720161168518</v>
      </c>
      <c r="W132" s="123">
        <v>0.57735026918962584</v>
      </c>
      <c r="X132" s="158">
        <v>0.57735026918962573</v>
      </c>
      <c r="Y132" s="123">
        <v>0.48507125007266594</v>
      </c>
      <c r="Z132" s="123">
        <v>0.66666666666666663</v>
      </c>
      <c r="AA132" s="123">
        <v>0.61545745489666359</v>
      </c>
      <c r="AB132" s="123">
        <v>0.6804138174397717</v>
      </c>
      <c r="AC132" s="123">
        <v>0.61545745489666359</v>
      </c>
      <c r="AD132" s="125">
        <v>0.6804138174397717</v>
      </c>
    </row>
    <row r="133" spans="1:30" x14ac:dyDescent="0.3">
      <c r="A133" s="198"/>
      <c r="B133" s="198"/>
      <c r="C133" s="198"/>
      <c r="D133" s="224"/>
      <c r="E133" s="155">
        <v>110138</v>
      </c>
      <c r="F133" s="128" t="s">
        <v>94</v>
      </c>
      <c r="G133" s="128">
        <v>2</v>
      </c>
      <c r="H133" s="129">
        <v>2</v>
      </c>
      <c r="I133" s="131">
        <v>2</v>
      </c>
      <c r="J133" s="131">
        <v>2</v>
      </c>
      <c r="K133" s="131">
        <v>2</v>
      </c>
      <c r="L133" s="132">
        <v>0.33099586445157747</v>
      </c>
      <c r="M133" s="132">
        <v>0.56701341140568873</v>
      </c>
      <c r="N133" s="132">
        <v>0.90715465218599389</v>
      </c>
      <c r="O133" s="133">
        <v>0.57735026918962573</v>
      </c>
      <c r="P133" s="133">
        <v>0.57735026918962573</v>
      </c>
      <c r="Q133" s="133">
        <v>0.57735026918962573</v>
      </c>
      <c r="R133" s="133">
        <v>0.39056673294247163</v>
      </c>
      <c r="S133" s="133">
        <v>0.57735026918962584</v>
      </c>
      <c r="T133" s="133">
        <v>0.57735026918962573</v>
      </c>
      <c r="U133" s="133">
        <v>0.48507125007266594</v>
      </c>
      <c r="V133" s="133">
        <v>0.68824720161168518</v>
      </c>
      <c r="W133" s="133">
        <v>0.57735026918962584</v>
      </c>
      <c r="X133" s="134">
        <v>0.57735026918962573</v>
      </c>
      <c r="Y133" s="133">
        <v>0.48507125007266594</v>
      </c>
      <c r="Z133" s="133">
        <v>0.66666666666666663</v>
      </c>
      <c r="AA133" s="133">
        <v>0.4923659639173309</v>
      </c>
      <c r="AB133" s="133">
        <v>0.6804138174397717</v>
      </c>
      <c r="AC133" s="133">
        <v>0.4923659639173309</v>
      </c>
      <c r="AD133" s="135">
        <v>0.6804138174397717</v>
      </c>
    </row>
    <row r="134" spans="1:30" ht="15" thickBot="1" x14ac:dyDescent="0.35">
      <c r="A134" s="199"/>
      <c r="B134" s="199"/>
      <c r="C134" s="199"/>
      <c r="D134" s="152" t="s">
        <v>103</v>
      </c>
      <c r="E134" s="157">
        <v>111462</v>
      </c>
      <c r="F134" s="139" t="s">
        <v>95</v>
      </c>
      <c r="G134" s="139">
        <v>3</v>
      </c>
      <c r="H134" s="140">
        <v>3</v>
      </c>
      <c r="I134" s="142">
        <v>3</v>
      </c>
      <c r="J134" s="142">
        <v>3</v>
      </c>
      <c r="K134" s="142">
        <v>3</v>
      </c>
      <c r="L134" s="143">
        <v>0.32188282321871292</v>
      </c>
      <c r="M134" s="143">
        <v>0.55379393802737042</v>
      </c>
      <c r="N134" s="143">
        <v>0.85723915669688344</v>
      </c>
      <c r="O134" s="144">
        <v>0.57735026918962573</v>
      </c>
      <c r="P134" s="144">
        <v>0.57735026918962573</v>
      </c>
      <c r="Q134" s="144">
        <v>0.57735026918962573</v>
      </c>
      <c r="R134" s="144">
        <v>0.6509445549041194</v>
      </c>
      <c r="S134" s="144">
        <v>0.57735026918962584</v>
      </c>
      <c r="T134" s="144">
        <v>0.57735026918962573</v>
      </c>
      <c r="U134" s="144">
        <v>0.48507125007266594</v>
      </c>
      <c r="V134" s="144">
        <v>0.22941573387056174</v>
      </c>
      <c r="W134" s="144">
        <v>0.57735026918962584</v>
      </c>
      <c r="X134" s="145">
        <v>0.57735026918962573</v>
      </c>
      <c r="Y134" s="144">
        <v>0.72760687510899891</v>
      </c>
      <c r="Z134" s="144">
        <v>0.33333333333333331</v>
      </c>
      <c r="AA134" s="144">
        <v>0.61545745489666359</v>
      </c>
      <c r="AB134" s="144">
        <v>0.27216552697590868</v>
      </c>
      <c r="AC134" s="144">
        <v>0.61545745489666359</v>
      </c>
      <c r="AD134" s="146">
        <v>0.27216552697590868</v>
      </c>
    </row>
    <row r="135" spans="1:30" x14ac:dyDescent="0.3">
      <c r="A135" s="197">
        <v>31</v>
      </c>
      <c r="B135" s="197" t="s">
        <v>90</v>
      </c>
      <c r="C135" s="197">
        <v>80</v>
      </c>
      <c r="D135" s="116" t="s">
        <v>104</v>
      </c>
      <c r="E135" s="161">
        <v>110456</v>
      </c>
      <c r="F135" s="118" t="s">
        <v>93</v>
      </c>
      <c r="G135" s="118" t="s">
        <v>42</v>
      </c>
      <c r="H135" s="119" t="s">
        <v>42</v>
      </c>
      <c r="I135" s="121">
        <v>3</v>
      </c>
      <c r="J135" s="121">
        <v>3</v>
      </c>
      <c r="K135" s="121">
        <v>3</v>
      </c>
      <c r="L135" s="122">
        <v>0.28427334130383186</v>
      </c>
      <c r="M135" s="122">
        <v>0.48087471847744212</v>
      </c>
      <c r="N135" s="122">
        <v>0.54892303429659051</v>
      </c>
      <c r="O135" s="123">
        <v>0.57735026918962573</v>
      </c>
      <c r="P135" s="123">
        <v>0.57735026918962573</v>
      </c>
      <c r="Q135" s="123">
        <v>0.57735026918962573</v>
      </c>
      <c r="R135" s="123">
        <v>0.6509445549041194</v>
      </c>
      <c r="S135" s="123">
        <v>0.57735026918962584</v>
      </c>
      <c r="T135" s="123">
        <v>0.39056673294247163</v>
      </c>
      <c r="U135" s="123">
        <v>0.72760687510899891</v>
      </c>
      <c r="V135" s="123">
        <v>0.68824720161168518</v>
      </c>
      <c r="W135" s="123">
        <v>0.57735026918962584</v>
      </c>
      <c r="X135" s="158">
        <v>0.14002800840280097</v>
      </c>
      <c r="Y135" s="123">
        <v>0.48507125007266594</v>
      </c>
      <c r="Z135" s="123">
        <v>0.66666666666666663</v>
      </c>
      <c r="AA135" s="123">
        <v>0.61545745489666359</v>
      </c>
      <c r="AB135" s="123">
        <v>0.6804138174397717</v>
      </c>
      <c r="AC135" s="123">
        <v>0.61545745489666359</v>
      </c>
      <c r="AD135" s="125">
        <v>0.6804138174397717</v>
      </c>
    </row>
    <row r="136" spans="1:30" x14ac:dyDescent="0.3">
      <c r="A136" s="198"/>
      <c r="B136" s="198"/>
      <c r="C136" s="198"/>
      <c r="D136" s="126" t="s">
        <v>37</v>
      </c>
      <c r="E136" s="155">
        <v>110138</v>
      </c>
      <c r="F136" s="128" t="s">
        <v>94</v>
      </c>
      <c r="G136" s="128">
        <v>1</v>
      </c>
      <c r="H136" s="129">
        <v>1</v>
      </c>
      <c r="I136" s="131">
        <v>1</v>
      </c>
      <c r="J136" s="131">
        <v>1</v>
      </c>
      <c r="K136" s="131">
        <v>1</v>
      </c>
      <c r="L136" s="132">
        <v>0.36241984996451554</v>
      </c>
      <c r="M136" s="132">
        <v>0.60135143728710316</v>
      </c>
      <c r="N136" s="132">
        <v>0.91519069759560512</v>
      </c>
      <c r="O136" s="133">
        <v>0.57735026918962573</v>
      </c>
      <c r="P136" s="133">
        <v>0.57735026918962573</v>
      </c>
      <c r="Q136" s="133">
        <v>0.57735026918962573</v>
      </c>
      <c r="R136" s="133">
        <v>0.39056673294247163</v>
      </c>
      <c r="S136" s="133">
        <v>0.57735026918962584</v>
      </c>
      <c r="T136" s="133">
        <v>0.6509445549041194</v>
      </c>
      <c r="U136" s="133">
        <v>0.48507125007266594</v>
      </c>
      <c r="V136" s="133">
        <v>0.68824720161168518</v>
      </c>
      <c r="W136" s="133">
        <v>0.57735026918962584</v>
      </c>
      <c r="X136" s="134">
        <v>0.70014004201400482</v>
      </c>
      <c r="Y136" s="133">
        <v>0.48507125007266594</v>
      </c>
      <c r="Z136" s="133">
        <v>0.66666666666666663</v>
      </c>
      <c r="AA136" s="133">
        <v>0.4923659639173309</v>
      </c>
      <c r="AB136" s="133">
        <v>0.6804138174397717</v>
      </c>
      <c r="AC136" s="133">
        <v>0.4923659639173309</v>
      </c>
      <c r="AD136" s="135">
        <v>0.6804138174397717</v>
      </c>
    </row>
    <row r="137" spans="1:30" ht="15" thickBot="1" x14ac:dyDescent="0.35">
      <c r="A137" s="199"/>
      <c r="B137" s="199"/>
      <c r="C137" s="199"/>
      <c r="D137" s="152">
        <v>1950000</v>
      </c>
      <c r="E137" s="157">
        <v>111462</v>
      </c>
      <c r="F137" s="139" t="s">
        <v>95</v>
      </c>
      <c r="G137" s="139">
        <v>2</v>
      </c>
      <c r="H137" s="140">
        <v>2</v>
      </c>
      <c r="I137" s="142">
        <v>2</v>
      </c>
      <c r="J137" s="142">
        <v>2</v>
      </c>
      <c r="K137" s="142">
        <v>2</v>
      </c>
      <c r="L137" s="143">
        <v>0.35330680873165105</v>
      </c>
      <c r="M137" s="143">
        <v>0.58813196390878486</v>
      </c>
      <c r="N137" s="143">
        <v>0.86906993409685862</v>
      </c>
      <c r="O137" s="144">
        <v>0.57735026918962573</v>
      </c>
      <c r="P137" s="144">
        <v>0.57735026918962573</v>
      </c>
      <c r="Q137" s="144">
        <v>0.57735026918962573</v>
      </c>
      <c r="R137" s="144">
        <v>0.6509445549041194</v>
      </c>
      <c r="S137" s="144">
        <v>0.57735026918962584</v>
      </c>
      <c r="T137" s="144">
        <v>0.6509445549041194</v>
      </c>
      <c r="U137" s="144">
        <v>0.48507125007266594</v>
      </c>
      <c r="V137" s="144">
        <v>0.22941573387056174</v>
      </c>
      <c r="W137" s="144">
        <v>0.57735026918962584</v>
      </c>
      <c r="X137" s="145">
        <v>0.70014004201400482</v>
      </c>
      <c r="Y137" s="144">
        <v>0.72760687510899891</v>
      </c>
      <c r="Z137" s="144">
        <v>0.33333333333333331</v>
      </c>
      <c r="AA137" s="144">
        <v>0.61545745489666359</v>
      </c>
      <c r="AB137" s="144">
        <v>0.27216552697590868</v>
      </c>
      <c r="AC137" s="144">
        <v>0.61545745489666359</v>
      </c>
      <c r="AD137" s="146">
        <v>0.27216552697590868</v>
      </c>
    </row>
    <row r="138" spans="1:30" x14ac:dyDescent="0.3">
      <c r="A138" s="197">
        <v>32</v>
      </c>
      <c r="B138" s="197" t="s">
        <v>90</v>
      </c>
      <c r="C138" s="197">
        <v>90</v>
      </c>
      <c r="D138" s="116" t="s">
        <v>105</v>
      </c>
      <c r="E138" s="161">
        <v>110456</v>
      </c>
      <c r="F138" s="118" t="s">
        <v>93</v>
      </c>
      <c r="G138" s="118">
        <v>1</v>
      </c>
      <c r="H138" s="119">
        <v>1</v>
      </c>
      <c r="I138" s="121">
        <v>1</v>
      </c>
      <c r="J138" s="121">
        <v>1</v>
      </c>
      <c r="K138" s="121">
        <v>1</v>
      </c>
      <c r="L138" s="122">
        <v>0.53504007268196974</v>
      </c>
      <c r="M138" s="122">
        <v>0.74004897250229351</v>
      </c>
      <c r="N138" s="122">
        <v>0.95374188158166773</v>
      </c>
      <c r="O138" s="123">
        <v>0.70710678118654746</v>
      </c>
      <c r="P138" s="123">
        <v>0.70710678118654757</v>
      </c>
      <c r="Q138" s="123">
        <v>0.70710678118654746</v>
      </c>
      <c r="R138" s="123">
        <v>0.70710678118654746</v>
      </c>
      <c r="S138" s="123">
        <v>0.70710678118654746</v>
      </c>
      <c r="T138" s="123">
        <v>0.94868329805051377</v>
      </c>
      <c r="U138" s="123">
        <v>0.83205029433784372</v>
      </c>
      <c r="V138" s="123">
        <v>0.70710678118654757</v>
      </c>
      <c r="W138" s="123">
        <v>0.70710678118654746</v>
      </c>
      <c r="X138" s="158">
        <v>0.70710678118654757</v>
      </c>
      <c r="Y138" s="123">
        <v>0.55470019622522915</v>
      </c>
      <c r="Z138" s="123">
        <v>0.89442719099991586</v>
      </c>
      <c r="AA138" s="123">
        <v>0.70710678118654746</v>
      </c>
      <c r="AB138" s="123">
        <v>0.92847669088525941</v>
      </c>
      <c r="AC138" s="123">
        <v>0.70710678118654746</v>
      </c>
      <c r="AD138" s="125">
        <v>0.92847669088525941</v>
      </c>
    </row>
    <row r="139" spans="1:30" ht="15" thickBot="1" x14ac:dyDescent="0.35">
      <c r="A139" s="199"/>
      <c r="B139" s="199"/>
      <c r="C139" s="199"/>
      <c r="D139" s="152">
        <v>16500000</v>
      </c>
      <c r="E139" s="157">
        <v>111462</v>
      </c>
      <c r="F139" s="139" t="s">
        <v>95</v>
      </c>
      <c r="G139" s="139" t="s">
        <v>42</v>
      </c>
      <c r="H139" s="140" t="s">
        <v>42</v>
      </c>
      <c r="I139" s="142">
        <v>2</v>
      </c>
      <c r="J139" s="142">
        <v>2</v>
      </c>
      <c r="K139" s="142">
        <v>2</v>
      </c>
      <c r="L139" s="143">
        <v>0.46495992731802849</v>
      </c>
      <c r="M139" s="143">
        <v>0.65104476913488629</v>
      </c>
      <c r="N139" s="143">
        <v>0.75094551247503194</v>
      </c>
      <c r="O139" s="144">
        <v>0.70710678118654746</v>
      </c>
      <c r="P139" s="144">
        <v>0.70710678118654757</v>
      </c>
      <c r="Q139" s="144">
        <v>0.70710678118654746</v>
      </c>
      <c r="R139" s="144">
        <v>0.70710678118654746</v>
      </c>
      <c r="S139" s="144">
        <v>0.70710678118654746</v>
      </c>
      <c r="T139" s="144">
        <v>0.31622776601683794</v>
      </c>
      <c r="U139" s="144">
        <v>0.55470019622522915</v>
      </c>
      <c r="V139" s="144">
        <v>0.70710678118654757</v>
      </c>
      <c r="W139" s="144">
        <v>0.70710678118654746</v>
      </c>
      <c r="X139" s="145">
        <v>0.70710678118654757</v>
      </c>
      <c r="Y139" s="144">
        <v>0.83205029433784372</v>
      </c>
      <c r="Z139" s="144">
        <v>0.44721359549995793</v>
      </c>
      <c r="AA139" s="144">
        <v>0.70710678118654746</v>
      </c>
      <c r="AB139" s="144">
        <v>0.37139067635410372</v>
      </c>
      <c r="AC139" s="144">
        <v>0.70710678118654746</v>
      </c>
      <c r="AD139" s="146">
        <v>0.37139067635410372</v>
      </c>
    </row>
    <row r="140" spans="1:30" x14ac:dyDescent="0.3">
      <c r="A140" s="197">
        <v>33</v>
      </c>
      <c r="B140" s="197" t="s">
        <v>90</v>
      </c>
      <c r="C140" s="197">
        <v>100</v>
      </c>
      <c r="D140" s="218" t="s">
        <v>106</v>
      </c>
      <c r="E140" s="161">
        <v>110456</v>
      </c>
      <c r="F140" s="118" t="s">
        <v>93</v>
      </c>
      <c r="G140" s="118">
        <v>1</v>
      </c>
      <c r="H140" s="119">
        <v>1</v>
      </c>
      <c r="I140" s="147">
        <v>1</v>
      </c>
      <c r="J140" s="147">
        <v>1</v>
      </c>
      <c r="K140" s="147">
        <v>1</v>
      </c>
      <c r="L140" s="122">
        <v>0.35171491692331253</v>
      </c>
      <c r="M140" s="122">
        <v>0.60510205389202265</v>
      </c>
      <c r="N140" s="122">
        <v>0.95144493096365668</v>
      </c>
      <c r="O140" s="123">
        <v>0.57735026918962573</v>
      </c>
      <c r="P140" s="123">
        <v>0.57735026918962573</v>
      </c>
      <c r="Q140" s="123">
        <v>0.57735026918962573</v>
      </c>
      <c r="R140" s="123">
        <v>0.6509445549041194</v>
      </c>
      <c r="S140" s="123">
        <v>0.57735026918962584</v>
      </c>
      <c r="T140" s="123">
        <v>0.57735026918962573</v>
      </c>
      <c r="U140" s="123">
        <v>0.72760687510899891</v>
      </c>
      <c r="V140" s="123">
        <v>0.57735026918962573</v>
      </c>
      <c r="W140" s="123">
        <v>0.57735026918962584</v>
      </c>
      <c r="X140" s="158">
        <v>0.6622661785325219</v>
      </c>
      <c r="Y140" s="123">
        <v>0.48507125007266594</v>
      </c>
      <c r="Z140" s="123">
        <v>0.66666666666666663</v>
      </c>
      <c r="AA140" s="123">
        <v>0.61545745489666359</v>
      </c>
      <c r="AB140" s="123">
        <v>0.6804138174397717</v>
      </c>
      <c r="AC140" s="123">
        <v>0.61545745489666359</v>
      </c>
      <c r="AD140" s="125">
        <v>0.6804138174397717</v>
      </c>
    </row>
    <row r="141" spans="1:30" x14ac:dyDescent="0.3">
      <c r="A141" s="198"/>
      <c r="B141" s="198"/>
      <c r="C141" s="198"/>
      <c r="D141" s="219"/>
      <c r="E141" s="155">
        <v>110138</v>
      </c>
      <c r="F141" s="128" t="s">
        <v>94</v>
      </c>
      <c r="G141" s="128">
        <v>2</v>
      </c>
      <c r="H141" s="129">
        <v>2</v>
      </c>
      <c r="I141" s="130">
        <v>3</v>
      </c>
      <c r="J141" s="130">
        <v>3</v>
      </c>
      <c r="K141" s="130">
        <v>3</v>
      </c>
      <c r="L141" s="132">
        <v>0.3194138187231903</v>
      </c>
      <c r="M141" s="132">
        <v>0.54980916312170314</v>
      </c>
      <c r="N141" s="132">
        <v>0.84413799859927963</v>
      </c>
      <c r="O141" s="133">
        <v>0.57735026918962573</v>
      </c>
      <c r="P141" s="133">
        <v>0.57735026918962573</v>
      </c>
      <c r="Q141" s="133">
        <v>0.57735026918962573</v>
      </c>
      <c r="R141" s="133">
        <v>0.39056673294247163</v>
      </c>
      <c r="S141" s="133">
        <v>0.57735026918962584</v>
      </c>
      <c r="T141" s="133">
        <v>0.57735026918962573</v>
      </c>
      <c r="U141" s="133">
        <v>0.48507125007266594</v>
      </c>
      <c r="V141" s="133">
        <v>0.57735026918962573</v>
      </c>
      <c r="W141" s="133">
        <v>0.57735026918962584</v>
      </c>
      <c r="X141" s="134">
        <v>0.52981294282601754</v>
      </c>
      <c r="Y141" s="133">
        <v>0.48507125007266594</v>
      </c>
      <c r="Z141" s="133">
        <v>0.66666666666666663</v>
      </c>
      <c r="AA141" s="133">
        <v>0.4923659639173309</v>
      </c>
      <c r="AB141" s="133">
        <v>0.6804138174397717</v>
      </c>
      <c r="AC141" s="133">
        <v>0.4923659639173309</v>
      </c>
      <c r="AD141" s="135">
        <v>0.6804138174397717</v>
      </c>
    </row>
    <row r="142" spans="1:30" ht="15" thickBot="1" x14ac:dyDescent="0.35">
      <c r="A142" s="199"/>
      <c r="B142" s="199"/>
      <c r="C142" s="199"/>
      <c r="D142" s="149">
        <v>1950000</v>
      </c>
      <c r="E142" s="157">
        <v>111462</v>
      </c>
      <c r="F142" s="139" t="s">
        <v>95</v>
      </c>
      <c r="G142" s="139">
        <v>3</v>
      </c>
      <c r="H142" s="140">
        <v>3</v>
      </c>
      <c r="I142" s="162">
        <v>2</v>
      </c>
      <c r="J142" s="162">
        <v>2</v>
      </c>
      <c r="K142" s="162">
        <v>2</v>
      </c>
      <c r="L142" s="143">
        <v>0.32887126435349556</v>
      </c>
      <c r="M142" s="143">
        <v>0.56641222284771897</v>
      </c>
      <c r="N142" s="143">
        <v>0.86246430277413633</v>
      </c>
      <c r="O142" s="144">
        <v>0.57735026918962573</v>
      </c>
      <c r="P142" s="144">
        <v>0.57735026918962573</v>
      </c>
      <c r="Q142" s="144">
        <v>0.57735026918962573</v>
      </c>
      <c r="R142" s="144">
        <v>0.6509445549041194</v>
      </c>
      <c r="S142" s="144">
        <v>0.57735026918962584</v>
      </c>
      <c r="T142" s="144">
        <v>0.57735026918962573</v>
      </c>
      <c r="U142" s="144">
        <v>0.48507125007266594</v>
      </c>
      <c r="V142" s="144">
        <v>0.57735026918962573</v>
      </c>
      <c r="W142" s="144">
        <v>0.57735026918962584</v>
      </c>
      <c r="X142" s="145">
        <v>0.52981294282601754</v>
      </c>
      <c r="Y142" s="144">
        <v>0.72760687510899891</v>
      </c>
      <c r="Z142" s="144">
        <v>0.33333333333333331</v>
      </c>
      <c r="AA142" s="144">
        <v>0.61545745489666359</v>
      </c>
      <c r="AB142" s="144">
        <v>0.27216552697590868</v>
      </c>
      <c r="AC142" s="144">
        <v>0.61545745489666359</v>
      </c>
      <c r="AD142" s="146">
        <v>0.27216552697590868</v>
      </c>
    </row>
    <row r="143" spans="1:30" x14ac:dyDescent="0.3">
      <c r="A143" s="212">
        <v>34</v>
      </c>
      <c r="B143" s="212" t="s">
        <v>90</v>
      </c>
      <c r="C143" s="212">
        <v>110</v>
      </c>
      <c r="D143" s="224" t="s">
        <v>107</v>
      </c>
      <c r="E143" s="100">
        <v>110456</v>
      </c>
      <c r="F143" s="101" t="s">
        <v>93</v>
      </c>
      <c r="G143" s="101">
        <v>1</v>
      </c>
      <c r="H143" s="102">
        <v>1</v>
      </c>
      <c r="I143" s="185">
        <v>1</v>
      </c>
      <c r="J143" s="185">
        <v>1</v>
      </c>
      <c r="K143" s="103">
        <v>1</v>
      </c>
      <c r="L143" s="104">
        <v>0.34780762096690898</v>
      </c>
      <c r="M143" s="104">
        <v>0.59530237909368222</v>
      </c>
      <c r="N143" s="104">
        <v>0.94909179209555394</v>
      </c>
      <c r="O143" s="105">
        <v>0.6804138174397717</v>
      </c>
      <c r="P143" s="105">
        <v>0.57735026918962573</v>
      </c>
      <c r="Q143" s="105">
        <v>0.57735026918962573</v>
      </c>
      <c r="R143" s="105">
        <v>0.6509445549041194</v>
      </c>
      <c r="S143" s="105">
        <v>0.57735026918962584</v>
      </c>
      <c r="T143" s="105">
        <v>0.57735026918962573</v>
      </c>
      <c r="U143" s="105">
        <v>0.72760687510899891</v>
      </c>
      <c r="V143" s="105">
        <v>0.68824720161168518</v>
      </c>
      <c r="W143" s="105">
        <v>0.57735026918962584</v>
      </c>
      <c r="X143" s="106">
        <v>0.57735026918962573</v>
      </c>
      <c r="Y143" s="105">
        <v>0.48507125007266594</v>
      </c>
      <c r="Z143" s="105">
        <v>0.66666666666666663</v>
      </c>
      <c r="AA143" s="105">
        <v>0.61545745489666359</v>
      </c>
      <c r="AB143" s="105">
        <v>0.57735026918962584</v>
      </c>
      <c r="AC143" s="105">
        <v>0.61545745489666359</v>
      </c>
      <c r="AD143" s="105">
        <v>0.6804138174397717</v>
      </c>
    </row>
    <row r="144" spans="1:30" x14ac:dyDescent="0.3">
      <c r="A144" s="198"/>
      <c r="B144" s="198"/>
      <c r="C144" s="198"/>
      <c r="D144" s="224"/>
      <c r="E144" s="155">
        <v>110138</v>
      </c>
      <c r="F144" s="128" t="s">
        <v>94</v>
      </c>
      <c r="G144" s="128">
        <v>2</v>
      </c>
      <c r="H144" s="129">
        <v>2</v>
      </c>
      <c r="I144" s="130">
        <v>3</v>
      </c>
      <c r="J144" s="130">
        <v>3</v>
      </c>
      <c r="K144" s="131">
        <v>2</v>
      </c>
      <c r="L144" s="132">
        <v>0.32582141059765851</v>
      </c>
      <c r="M144" s="132">
        <v>0.55829162717456671</v>
      </c>
      <c r="N144" s="132">
        <v>0.89762744644913917</v>
      </c>
      <c r="O144" s="133">
        <v>0.27216552697590868</v>
      </c>
      <c r="P144" s="133">
        <v>0.57735026918962573</v>
      </c>
      <c r="Q144" s="133">
        <v>0.57735026918962573</v>
      </c>
      <c r="R144" s="133">
        <v>0.39056673294247163</v>
      </c>
      <c r="S144" s="133">
        <v>0.57735026918962584</v>
      </c>
      <c r="T144" s="133">
        <v>0.57735026918962573</v>
      </c>
      <c r="U144" s="133">
        <v>0.48507125007266594</v>
      </c>
      <c r="V144" s="133">
        <v>0.68824720161168518</v>
      </c>
      <c r="W144" s="133">
        <v>0.57735026918962584</v>
      </c>
      <c r="X144" s="134">
        <v>0.57735026918962573</v>
      </c>
      <c r="Y144" s="133">
        <v>0.48507125007266594</v>
      </c>
      <c r="Z144" s="133">
        <v>0.66666666666666663</v>
      </c>
      <c r="AA144" s="133">
        <v>0.4923659639173309</v>
      </c>
      <c r="AB144" s="133">
        <v>0.57735026918962584</v>
      </c>
      <c r="AC144" s="133">
        <v>0.4923659639173309</v>
      </c>
      <c r="AD144" s="133">
        <v>0.6804138174397717</v>
      </c>
    </row>
    <row r="145" spans="1:30" ht="15" thickBot="1" x14ac:dyDescent="0.35">
      <c r="A145" s="213"/>
      <c r="B145" s="213"/>
      <c r="C145" s="213"/>
      <c r="D145" s="159" t="s">
        <v>103</v>
      </c>
      <c r="E145" s="108">
        <v>111462</v>
      </c>
      <c r="F145" s="109" t="s">
        <v>95</v>
      </c>
      <c r="G145" s="109">
        <v>3</v>
      </c>
      <c r="H145" s="110">
        <v>3</v>
      </c>
      <c r="I145" s="186">
        <v>2</v>
      </c>
      <c r="J145" s="186">
        <v>2</v>
      </c>
      <c r="K145" s="111">
        <v>3</v>
      </c>
      <c r="L145" s="112">
        <v>0.32637096843543084</v>
      </c>
      <c r="M145" s="112">
        <v>0.56085111200434934</v>
      </c>
      <c r="N145" s="112">
        <v>0.85979952705276441</v>
      </c>
      <c r="O145" s="113">
        <v>0.6804138174397717</v>
      </c>
      <c r="P145" s="113">
        <v>0.57735026918962573</v>
      </c>
      <c r="Q145" s="113">
        <v>0.57735026918962573</v>
      </c>
      <c r="R145" s="113">
        <v>0.6509445549041194</v>
      </c>
      <c r="S145" s="113">
        <v>0.57735026918962584</v>
      </c>
      <c r="T145" s="113">
        <v>0.57735026918962573</v>
      </c>
      <c r="U145" s="113">
        <v>0.48507125007266594</v>
      </c>
      <c r="V145" s="113">
        <v>0.22941573387056174</v>
      </c>
      <c r="W145" s="113">
        <v>0.57735026918962584</v>
      </c>
      <c r="X145" s="114">
        <v>0.57735026918962573</v>
      </c>
      <c r="Y145" s="113">
        <v>0.72760687510899891</v>
      </c>
      <c r="Z145" s="113">
        <v>0.33333333333333331</v>
      </c>
      <c r="AA145" s="113">
        <v>0.61545745489666359</v>
      </c>
      <c r="AB145" s="113">
        <v>0.57735026918962584</v>
      </c>
      <c r="AC145" s="113">
        <v>0.61545745489666359</v>
      </c>
      <c r="AD145" s="113">
        <v>0.27216552697590868</v>
      </c>
    </row>
    <row r="146" spans="1:30" x14ac:dyDescent="0.3">
      <c r="A146" s="197">
        <v>35</v>
      </c>
      <c r="B146" s="209" t="s">
        <v>108</v>
      </c>
      <c r="C146" s="197">
        <v>10</v>
      </c>
      <c r="D146" s="223" t="s">
        <v>109</v>
      </c>
      <c r="E146" s="161">
        <v>110164</v>
      </c>
      <c r="F146" s="118" t="s">
        <v>110</v>
      </c>
      <c r="G146" s="118">
        <v>1</v>
      </c>
      <c r="H146" s="119">
        <v>1</v>
      </c>
      <c r="I146" s="121">
        <v>1</v>
      </c>
      <c r="J146" s="121">
        <v>1</v>
      </c>
      <c r="K146" s="121">
        <v>1</v>
      </c>
      <c r="L146" s="122">
        <v>0.36335885637684395</v>
      </c>
      <c r="M146" s="122">
        <v>0.61235024442588226</v>
      </c>
      <c r="N146" s="122">
        <v>1</v>
      </c>
      <c r="O146" s="123">
        <v>0.6509445549041194</v>
      </c>
      <c r="P146" s="123">
        <v>0.70014004201400482</v>
      </c>
      <c r="Q146" s="123">
        <v>0.6622661785325219</v>
      </c>
      <c r="R146" s="123">
        <v>0.6509445549041194</v>
      </c>
      <c r="S146" s="123">
        <v>0.57735026918962584</v>
      </c>
      <c r="T146" s="123">
        <v>0.57735026918962573</v>
      </c>
      <c r="U146" s="123">
        <v>0.57735026918962573</v>
      </c>
      <c r="V146" s="123">
        <v>0.57735026918962573</v>
      </c>
      <c r="W146" s="123">
        <v>0.57735026918962584</v>
      </c>
      <c r="X146" s="158">
        <v>0.57735026918962584</v>
      </c>
      <c r="Y146" s="123">
        <v>0.68824720161168518</v>
      </c>
      <c r="Z146" s="123">
        <v>0.66666666666666663</v>
      </c>
      <c r="AA146" s="123">
        <v>0.57735026918962584</v>
      </c>
      <c r="AB146" s="123">
        <v>0.61545745489666359</v>
      </c>
      <c r="AC146" s="123">
        <v>0.57735026918962573</v>
      </c>
      <c r="AD146" s="125">
        <v>0.61545745489666359</v>
      </c>
    </row>
    <row r="147" spans="1:30" x14ac:dyDescent="0.3">
      <c r="A147" s="198"/>
      <c r="B147" s="210"/>
      <c r="C147" s="198"/>
      <c r="D147" s="224"/>
      <c r="E147" s="155">
        <v>111394</v>
      </c>
      <c r="F147" s="128" t="s">
        <v>111</v>
      </c>
      <c r="G147" s="128">
        <v>2</v>
      </c>
      <c r="H147" s="129">
        <v>2</v>
      </c>
      <c r="I147" s="131">
        <v>2</v>
      </c>
      <c r="J147" s="131">
        <v>2</v>
      </c>
      <c r="K147" s="131">
        <v>2</v>
      </c>
      <c r="L147" s="132">
        <v>0.34556235383827294</v>
      </c>
      <c r="M147" s="132">
        <v>0.58221796893790545</v>
      </c>
      <c r="N147" s="132">
        <v>0.91838149330793795</v>
      </c>
      <c r="O147" s="133">
        <v>0.6509445549041194</v>
      </c>
      <c r="P147" s="133">
        <v>0.70014004201400482</v>
      </c>
      <c r="Q147" s="133">
        <v>0.52981294282601754</v>
      </c>
      <c r="R147" s="133">
        <v>0.39056673294247163</v>
      </c>
      <c r="S147" s="133">
        <v>0.57735026918962584</v>
      </c>
      <c r="T147" s="133">
        <v>0.57735026918962573</v>
      </c>
      <c r="U147" s="133">
        <v>0.57735026918962573</v>
      </c>
      <c r="V147" s="133">
        <v>0.57735026918962573</v>
      </c>
      <c r="W147" s="133">
        <v>0.57735026918962584</v>
      </c>
      <c r="X147" s="134">
        <v>0.57735026918962584</v>
      </c>
      <c r="Y147" s="133">
        <v>0.68824720161168518</v>
      </c>
      <c r="Z147" s="133">
        <v>0.33333333333333331</v>
      </c>
      <c r="AA147" s="133">
        <v>0.57735026918962584</v>
      </c>
      <c r="AB147" s="133">
        <v>0.4923659639173309</v>
      </c>
      <c r="AC147" s="133">
        <v>0.57735026918962573</v>
      </c>
      <c r="AD147" s="135">
        <v>0.61545745489666359</v>
      </c>
    </row>
    <row r="148" spans="1:30" ht="15" thickBot="1" x14ac:dyDescent="0.35">
      <c r="A148" s="199"/>
      <c r="B148" s="211"/>
      <c r="C148" s="199"/>
      <c r="D148" s="152" t="s">
        <v>112</v>
      </c>
      <c r="E148" s="157">
        <v>110132</v>
      </c>
      <c r="F148" s="139" t="s">
        <v>113</v>
      </c>
      <c r="G148" s="139">
        <v>3</v>
      </c>
      <c r="H148" s="140">
        <v>3</v>
      </c>
      <c r="I148" s="142">
        <v>3</v>
      </c>
      <c r="J148" s="142">
        <v>3</v>
      </c>
      <c r="K148" s="142">
        <v>3</v>
      </c>
      <c r="L148" s="143">
        <v>0.29107878978488155</v>
      </c>
      <c r="M148" s="143">
        <v>0.4989789860661441</v>
      </c>
      <c r="N148" s="143">
        <v>0.67559816062919453</v>
      </c>
      <c r="O148" s="144">
        <v>0.39056673294247163</v>
      </c>
      <c r="P148" s="144">
        <v>0.14002800840280097</v>
      </c>
      <c r="Q148" s="144">
        <v>0.52981294282601754</v>
      </c>
      <c r="R148" s="144">
        <v>0.6509445549041194</v>
      </c>
      <c r="S148" s="144">
        <v>0.57735026918962584</v>
      </c>
      <c r="T148" s="144">
        <v>0.57735026918962573</v>
      </c>
      <c r="U148" s="144">
        <v>0.57735026918962573</v>
      </c>
      <c r="V148" s="144">
        <v>0.57735026918962573</v>
      </c>
      <c r="W148" s="144">
        <v>0.57735026918962584</v>
      </c>
      <c r="X148" s="145">
        <v>0.57735026918962584</v>
      </c>
      <c r="Y148" s="144">
        <v>0.22941573387056174</v>
      </c>
      <c r="Z148" s="144">
        <v>0.66666666666666663</v>
      </c>
      <c r="AA148" s="144">
        <v>0.57735026918962584</v>
      </c>
      <c r="AB148" s="144">
        <v>0.61545745489666359</v>
      </c>
      <c r="AC148" s="144">
        <v>0.57735026918962573</v>
      </c>
      <c r="AD148" s="146">
        <v>0.4923659639173309</v>
      </c>
    </row>
    <row r="149" spans="1:30" x14ac:dyDescent="0.3">
      <c r="A149" s="165"/>
      <c r="B149" s="165"/>
      <c r="C149" s="165"/>
      <c r="D149" s="165"/>
      <c r="E149" s="165"/>
      <c r="F149" s="165"/>
      <c r="G149" s="165"/>
      <c r="H149" s="166"/>
      <c r="I149" s="167">
        <f>(12/146)</f>
        <v>8.2191780821917804E-2</v>
      </c>
      <c r="J149" s="167">
        <f>(14/146)</f>
        <v>9.5890410958904104E-2</v>
      </c>
      <c r="K149" s="167">
        <f>(29/146)</f>
        <v>0.19863013698630136</v>
      </c>
      <c r="L149" s="168"/>
      <c r="M149" s="168"/>
      <c r="N149" s="168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</row>
    <row r="150" spans="1:30" x14ac:dyDescent="0.3">
      <c r="A150" s="165"/>
      <c r="B150" s="165"/>
      <c r="C150" s="165"/>
      <c r="D150" s="165"/>
      <c r="E150" s="165"/>
      <c r="F150" s="165"/>
      <c r="G150" s="165"/>
      <c r="H150" s="166"/>
      <c r="I150" s="167">
        <f>1-I149</f>
        <v>0.9178082191780822</v>
      </c>
      <c r="J150" s="167">
        <f t="shared" ref="J150:K150" si="2">1-J149</f>
        <v>0.90410958904109595</v>
      </c>
      <c r="K150" s="167">
        <f t="shared" si="2"/>
        <v>0.80136986301369861</v>
      </c>
      <c r="L150" s="168"/>
      <c r="M150" s="168"/>
      <c r="N150" s="168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</row>
    <row r="151" spans="1:30" x14ac:dyDescent="0.3">
      <c r="A151" s="165"/>
      <c r="B151" s="165"/>
      <c r="C151" s="165"/>
      <c r="D151" s="165"/>
      <c r="E151" s="165"/>
      <c r="F151" s="165"/>
      <c r="G151" s="165"/>
      <c r="H151" s="166"/>
      <c r="I151" s="166">
        <f>146-12</f>
        <v>134</v>
      </c>
      <c r="J151" s="166">
        <f>146-14</f>
        <v>132</v>
      </c>
      <c r="K151" s="166">
        <f>146-29</f>
        <v>117</v>
      </c>
      <c r="L151" s="168"/>
      <c r="M151" s="168"/>
      <c r="N151" s="168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</row>
  </sheetData>
  <mergeCells count="136">
    <mergeCell ref="A146:A148"/>
    <mergeCell ref="B146:B148"/>
    <mergeCell ref="C146:C148"/>
    <mergeCell ref="D146:D147"/>
    <mergeCell ref="A140:A142"/>
    <mergeCell ref="B140:B142"/>
    <mergeCell ref="C140:C142"/>
    <mergeCell ref="D140:D141"/>
    <mergeCell ref="A143:A145"/>
    <mergeCell ref="B143:B145"/>
    <mergeCell ref="C143:C145"/>
    <mergeCell ref="D143:D144"/>
    <mergeCell ref="A135:A137"/>
    <mergeCell ref="B135:B137"/>
    <mergeCell ref="C135:C137"/>
    <mergeCell ref="A138:A139"/>
    <mergeCell ref="B138:B139"/>
    <mergeCell ref="C138:C139"/>
    <mergeCell ref="D124:D125"/>
    <mergeCell ref="A128:A131"/>
    <mergeCell ref="B128:B131"/>
    <mergeCell ref="C128:C131"/>
    <mergeCell ref="D128:D129"/>
    <mergeCell ref="A132:A134"/>
    <mergeCell ref="B132:B134"/>
    <mergeCell ref="C132:C134"/>
    <mergeCell ref="D132:D133"/>
    <mergeCell ref="A120:A123"/>
    <mergeCell ref="B120:B123"/>
    <mergeCell ref="C120:C123"/>
    <mergeCell ref="A124:A127"/>
    <mergeCell ref="B124:B127"/>
    <mergeCell ref="C124:C127"/>
    <mergeCell ref="A114:A116"/>
    <mergeCell ref="B114:B116"/>
    <mergeCell ref="C114:C116"/>
    <mergeCell ref="D114:D115"/>
    <mergeCell ref="A117:A119"/>
    <mergeCell ref="B117:B119"/>
    <mergeCell ref="C117:C119"/>
    <mergeCell ref="A107:A109"/>
    <mergeCell ref="B107:B109"/>
    <mergeCell ref="C107:C109"/>
    <mergeCell ref="D107:D108"/>
    <mergeCell ref="A110:A113"/>
    <mergeCell ref="B110:B113"/>
    <mergeCell ref="C110:C113"/>
    <mergeCell ref="D110:D111"/>
    <mergeCell ref="A98:A102"/>
    <mergeCell ref="B98:B102"/>
    <mergeCell ref="C98:C102"/>
    <mergeCell ref="D101:D102"/>
    <mergeCell ref="A103:A106"/>
    <mergeCell ref="B103:B106"/>
    <mergeCell ref="C103:C106"/>
    <mergeCell ref="D105:D106"/>
    <mergeCell ref="A88:A92"/>
    <mergeCell ref="B88:B92"/>
    <mergeCell ref="C88:C92"/>
    <mergeCell ref="D88:D89"/>
    <mergeCell ref="A93:A97"/>
    <mergeCell ref="B93:B97"/>
    <mergeCell ref="C93:C97"/>
    <mergeCell ref="D93:D94"/>
    <mergeCell ref="A78:A82"/>
    <mergeCell ref="B78:B82"/>
    <mergeCell ref="C78:C82"/>
    <mergeCell ref="D78:D79"/>
    <mergeCell ref="A83:A87"/>
    <mergeCell ref="B83:B87"/>
    <mergeCell ref="C83:C87"/>
    <mergeCell ref="D83:D84"/>
    <mergeCell ref="A68:A72"/>
    <mergeCell ref="B68:B72"/>
    <mergeCell ref="C68:C72"/>
    <mergeCell ref="D71:D72"/>
    <mergeCell ref="A73:A77"/>
    <mergeCell ref="B73:B77"/>
    <mergeCell ref="C73:C77"/>
    <mergeCell ref="D76:D77"/>
    <mergeCell ref="A58:A62"/>
    <mergeCell ref="B58:B62"/>
    <mergeCell ref="C58:C62"/>
    <mergeCell ref="D61:D62"/>
    <mergeCell ref="A63:A67"/>
    <mergeCell ref="B63:B67"/>
    <mergeCell ref="C63:C67"/>
    <mergeCell ref="D66:D67"/>
    <mergeCell ref="A48:A52"/>
    <mergeCell ref="B48:B52"/>
    <mergeCell ref="C48:C52"/>
    <mergeCell ref="D48:D49"/>
    <mergeCell ref="A53:A57"/>
    <mergeCell ref="B53:B57"/>
    <mergeCell ref="C53:C57"/>
    <mergeCell ref="D56:D57"/>
    <mergeCell ref="A38:A42"/>
    <mergeCell ref="B38:B42"/>
    <mergeCell ref="C38:C42"/>
    <mergeCell ref="D38:D39"/>
    <mergeCell ref="A43:A47"/>
    <mergeCell ref="B43:B47"/>
    <mergeCell ref="C43:C47"/>
    <mergeCell ref="D43:D44"/>
    <mergeCell ref="D23:D24"/>
    <mergeCell ref="A28:A32"/>
    <mergeCell ref="B28:B32"/>
    <mergeCell ref="C28:C32"/>
    <mergeCell ref="D31:D32"/>
    <mergeCell ref="A33:A37"/>
    <mergeCell ref="B33:B37"/>
    <mergeCell ref="C33:C37"/>
    <mergeCell ref="D33:D34"/>
    <mergeCell ref="A20:A22"/>
    <mergeCell ref="B20:B22"/>
    <mergeCell ref="C20:C22"/>
    <mergeCell ref="A23:A27"/>
    <mergeCell ref="B23:B27"/>
    <mergeCell ref="C23:C27"/>
    <mergeCell ref="A10:A16"/>
    <mergeCell ref="B10:B16"/>
    <mergeCell ref="C10:C16"/>
    <mergeCell ref="D10:D11"/>
    <mergeCell ref="D14:D16"/>
    <mergeCell ref="A17:A19"/>
    <mergeCell ref="B17:B19"/>
    <mergeCell ref="C17:C19"/>
    <mergeCell ref="D17:D18"/>
    <mergeCell ref="A3:A4"/>
    <mergeCell ref="B3:B4"/>
    <mergeCell ref="C3:C4"/>
    <mergeCell ref="D3:D4"/>
    <mergeCell ref="A5:A9"/>
    <mergeCell ref="B5:B9"/>
    <mergeCell ref="C5:C9"/>
    <mergeCell ref="D8:D9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1"/>
  <sheetViews>
    <sheetView workbookViewId="0">
      <selection activeCell="AD148" sqref="A2:AD148"/>
    </sheetView>
  </sheetViews>
  <sheetFormatPr defaultRowHeight="14.4" x14ac:dyDescent="0.3"/>
  <cols>
    <col min="1" max="1" width="3.5546875" bestFit="1" customWidth="1"/>
    <col min="2" max="2" width="9.5546875" bestFit="1" customWidth="1"/>
    <col min="3" max="3" width="7.109375" bestFit="1" customWidth="1"/>
    <col min="4" max="4" width="34.6640625" customWidth="1"/>
    <col min="5" max="5" width="9.109375" bestFit="1" customWidth="1"/>
    <col min="6" max="7" width="9.109375" hidden="1" customWidth="1"/>
    <col min="8" max="8" width="3.88671875" style="1" hidden="1" customWidth="1"/>
    <col min="9" max="11" width="7.109375" style="1" hidden="1" customWidth="1"/>
    <col min="12" max="14" width="9.5546875" style="2" hidden="1" customWidth="1"/>
    <col min="15" max="21" width="6.6640625" hidden="1" customWidth="1"/>
    <col min="22" max="30" width="6.6640625" customWidth="1"/>
  </cols>
  <sheetData>
    <row r="1" spans="1:30" ht="15" thickBot="1" x14ac:dyDescent="0.35"/>
    <row r="2" spans="1:30" ht="15" thickBot="1" x14ac:dyDescent="0.35">
      <c r="A2" s="91" t="s">
        <v>0</v>
      </c>
      <c r="B2" s="91" t="s">
        <v>1</v>
      </c>
      <c r="C2" s="91" t="s">
        <v>2</v>
      </c>
      <c r="D2" s="92" t="s">
        <v>3</v>
      </c>
      <c r="E2" s="93" t="s">
        <v>4</v>
      </c>
      <c r="F2" s="94" t="s">
        <v>5</v>
      </c>
      <c r="G2" s="94" t="s">
        <v>6</v>
      </c>
      <c r="H2" s="95" t="s">
        <v>7</v>
      </c>
      <c r="I2" s="95" t="s">
        <v>8</v>
      </c>
      <c r="J2" s="95" t="s">
        <v>9</v>
      </c>
      <c r="K2" s="95" t="s">
        <v>10</v>
      </c>
      <c r="L2" s="96" t="s">
        <v>11</v>
      </c>
      <c r="M2" s="96" t="s">
        <v>12</v>
      </c>
      <c r="N2" s="191" t="s">
        <v>13</v>
      </c>
      <c r="O2" s="187" t="s">
        <v>14</v>
      </c>
      <c r="P2" s="94" t="s">
        <v>15</v>
      </c>
      <c r="Q2" s="94" t="s">
        <v>16</v>
      </c>
      <c r="R2" s="94" t="s">
        <v>17</v>
      </c>
      <c r="S2" s="94" t="s">
        <v>18</v>
      </c>
      <c r="T2" s="94" t="s">
        <v>19</v>
      </c>
      <c r="U2" s="94" t="s">
        <v>20</v>
      </c>
      <c r="V2" s="97" t="s">
        <v>21</v>
      </c>
      <c r="W2" s="94" t="s">
        <v>22</v>
      </c>
      <c r="X2" s="98" t="s">
        <v>23</v>
      </c>
      <c r="Y2" s="97" t="s">
        <v>24</v>
      </c>
      <c r="Z2" s="97" t="s">
        <v>25</v>
      </c>
      <c r="AA2" s="94" t="s">
        <v>26</v>
      </c>
      <c r="AB2" s="94" t="s">
        <v>27</v>
      </c>
      <c r="AC2" s="94" t="s">
        <v>28</v>
      </c>
      <c r="AD2" s="99" t="s">
        <v>29</v>
      </c>
    </row>
    <row r="3" spans="1:30" x14ac:dyDescent="0.3">
      <c r="A3" s="197">
        <v>1</v>
      </c>
      <c r="B3" s="197" t="s">
        <v>30</v>
      </c>
      <c r="C3" s="197">
        <v>10</v>
      </c>
      <c r="D3" s="218" t="s">
        <v>31</v>
      </c>
      <c r="E3" s="161">
        <v>113767</v>
      </c>
      <c r="F3" s="118" t="s">
        <v>32</v>
      </c>
      <c r="G3" s="118">
        <v>1</v>
      </c>
      <c r="H3" s="119">
        <v>1</v>
      </c>
      <c r="I3" s="121">
        <v>1</v>
      </c>
      <c r="J3" s="121">
        <v>1</v>
      </c>
      <c r="K3" s="121">
        <v>2</v>
      </c>
      <c r="L3" s="122">
        <v>0.51153515064562338</v>
      </c>
      <c r="M3" s="122">
        <v>0.70434864334104696</v>
      </c>
      <c r="N3" s="122">
        <v>0.75309492302051462</v>
      </c>
      <c r="O3" s="105">
        <v>1.6576739601578978E-2</v>
      </c>
      <c r="P3" s="105">
        <v>0.10222322754307038</v>
      </c>
      <c r="Q3" s="105">
        <v>3.039068926956159E-2</v>
      </c>
      <c r="R3" s="105">
        <v>4.0520919026082056E-2</v>
      </c>
      <c r="S3" s="105">
        <v>2.9758678500438143E-2</v>
      </c>
      <c r="T3" s="105">
        <v>8.1836365876204867E-2</v>
      </c>
      <c r="U3" s="105">
        <v>1.7508471042977022E-2</v>
      </c>
      <c r="V3" s="105">
        <v>4.5959610168090706E-2</v>
      </c>
      <c r="W3" s="105">
        <v>4.1107525022096393E-2</v>
      </c>
      <c r="X3" s="106">
        <v>0.18808323924124737</v>
      </c>
      <c r="Y3" s="105">
        <v>3.0639740112060498E-2</v>
      </c>
      <c r="Z3" s="105">
        <v>2.2255081743610731E-2</v>
      </c>
      <c r="AA3" s="105">
        <v>2.6469458967034593E-2</v>
      </c>
      <c r="AB3" s="105">
        <v>1.0753217705357792E-2</v>
      </c>
      <c r="AC3" s="105">
        <v>1.612982655803669E-2</v>
      </c>
      <c r="AD3" s="107">
        <v>4.1358529635991577E-3</v>
      </c>
    </row>
    <row r="4" spans="1:30" ht="15" thickBot="1" x14ac:dyDescent="0.35">
      <c r="A4" s="199"/>
      <c r="B4" s="199"/>
      <c r="C4" s="199"/>
      <c r="D4" s="222"/>
      <c r="E4" s="108">
        <v>113952</v>
      </c>
      <c r="F4" s="109" t="s">
        <v>33</v>
      </c>
      <c r="G4" s="109">
        <v>2</v>
      </c>
      <c r="H4" s="110">
        <v>2</v>
      </c>
      <c r="I4" s="111">
        <v>2</v>
      </c>
      <c r="J4" s="111">
        <v>2</v>
      </c>
      <c r="K4" s="111">
        <v>1</v>
      </c>
      <c r="L4" s="112">
        <v>0.48846484935437506</v>
      </c>
      <c r="M4" s="112">
        <v>0.66999460544258249</v>
      </c>
      <c r="N4" s="112">
        <v>0.69869457328006501</v>
      </c>
      <c r="O4" s="113">
        <v>1.6576739601578978E-2</v>
      </c>
      <c r="P4" s="113">
        <v>0.10222322754307038</v>
      </c>
      <c r="Q4" s="113">
        <v>3.039068926956159E-2</v>
      </c>
      <c r="R4" s="113">
        <v>4.0520919026082056E-2</v>
      </c>
      <c r="S4" s="113">
        <v>2.9758678500438143E-2</v>
      </c>
      <c r="T4" s="113">
        <v>8.1836365876204867E-2</v>
      </c>
      <c r="U4" s="113">
        <v>1.1672314028651348E-2</v>
      </c>
      <c r="V4" s="113">
        <v>4.5959610168090706E-2</v>
      </c>
      <c r="W4" s="113">
        <v>0.12332257506628917</v>
      </c>
      <c r="X4" s="114">
        <v>9.4041619620623684E-2</v>
      </c>
      <c r="Y4" s="113">
        <v>3.0639740112060498E-2</v>
      </c>
      <c r="Z4" s="113">
        <v>5.5637704359026829E-3</v>
      </c>
      <c r="AA4" s="113">
        <v>2.6469458967034593E-2</v>
      </c>
      <c r="AB4" s="113">
        <v>1.0753217705357792E-2</v>
      </c>
      <c r="AC4" s="113">
        <v>1.612982655803669E-2</v>
      </c>
      <c r="AD4" s="115">
        <v>4.1358529635991577E-3</v>
      </c>
    </row>
    <row r="5" spans="1:30" x14ac:dyDescent="0.3">
      <c r="A5" s="197">
        <v>2</v>
      </c>
      <c r="B5" s="197" t="s">
        <v>34</v>
      </c>
      <c r="C5" s="197">
        <v>20</v>
      </c>
      <c r="D5" s="116" t="s">
        <v>35</v>
      </c>
      <c r="E5" s="117">
        <v>110660</v>
      </c>
      <c r="F5" s="118" t="s">
        <v>36</v>
      </c>
      <c r="G5" s="118">
        <v>1</v>
      </c>
      <c r="H5" s="119">
        <v>1</v>
      </c>
      <c r="I5" s="120">
        <v>3</v>
      </c>
      <c r="J5" s="120">
        <v>3</v>
      </c>
      <c r="K5" s="121">
        <v>3</v>
      </c>
      <c r="L5" s="122">
        <v>0.20845499648493931</v>
      </c>
      <c r="M5" s="122">
        <v>0.44446606800970456</v>
      </c>
      <c r="N5" s="122">
        <v>0.6755866744236062</v>
      </c>
      <c r="O5" s="123">
        <v>1.2495187614968848E-2</v>
      </c>
      <c r="P5" s="123">
        <v>6.9234305840339988E-2</v>
      </c>
      <c r="Q5" s="123">
        <v>2.0774647497251747E-2</v>
      </c>
      <c r="R5" s="123">
        <v>1.7826827619566395E-2</v>
      </c>
      <c r="S5" s="123">
        <v>1.8821040843613718E-2</v>
      </c>
      <c r="T5" s="123">
        <v>5.6743310262363109E-2</v>
      </c>
      <c r="U5" s="123">
        <v>1.1525486623733714E-2</v>
      </c>
      <c r="V5" s="123">
        <v>2.0219532715969667E-2</v>
      </c>
      <c r="W5" s="123">
        <v>8.5100661742658318E-2</v>
      </c>
      <c r="X5" s="124">
        <v>6.9140773830466462E-2</v>
      </c>
      <c r="Y5" s="123">
        <v>1.8026842237247088E-2</v>
      </c>
      <c r="Z5" s="123">
        <v>8.9978134512970209E-3</v>
      </c>
      <c r="AA5" s="123">
        <v>1.6740755753639418E-2</v>
      </c>
      <c r="AB5" s="123">
        <v>7.6808697895412803E-3</v>
      </c>
      <c r="AC5" s="123">
        <v>8.4717999519272578E-3</v>
      </c>
      <c r="AD5" s="125">
        <v>2.6662122351205015E-3</v>
      </c>
    </row>
    <row r="6" spans="1:30" x14ac:dyDescent="0.3">
      <c r="A6" s="198"/>
      <c r="B6" s="198"/>
      <c r="C6" s="198"/>
      <c r="D6" s="126" t="s">
        <v>37</v>
      </c>
      <c r="E6" s="127">
        <v>111156</v>
      </c>
      <c r="F6" s="128" t="s">
        <v>38</v>
      </c>
      <c r="G6" s="128">
        <v>2</v>
      </c>
      <c r="H6" s="129">
        <v>2</v>
      </c>
      <c r="I6" s="130">
        <v>1</v>
      </c>
      <c r="J6" s="130">
        <v>1</v>
      </c>
      <c r="K6" s="131">
        <v>2</v>
      </c>
      <c r="L6" s="132">
        <v>0.22419555588724729</v>
      </c>
      <c r="M6" s="132">
        <v>0.47777079585687637</v>
      </c>
      <c r="N6" s="132">
        <v>0.6910267091238439</v>
      </c>
      <c r="O6" s="133">
        <v>1.2495187614968848E-2</v>
      </c>
      <c r="P6" s="133">
        <v>6.9234305840339988E-2</v>
      </c>
      <c r="Q6" s="133">
        <v>2.0774647497251747E-2</v>
      </c>
      <c r="R6" s="133">
        <v>2.9711379365943997E-2</v>
      </c>
      <c r="S6" s="133">
        <v>1.8821040843613718E-2</v>
      </c>
      <c r="T6" s="133">
        <v>5.6743310262363109E-2</v>
      </c>
      <c r="U6" s="133">
        <v>7.6836577491558094E-3</v>
      </c>
      <c r="V6" s="133">
        <v>3.3699221193282787E-2</v>
      </c>
      <c r="W6" s="133">
        <v>8.5100661742658318E-2</v>
      </c>
      <c r="X6" s="134">
        <v>6.9140773830466462E-2</v>
      </c>
      <c r="Y6" s="133">
        <v>1.8026842237247088E-2</v>
      </c>
      <c r="Z6" s="133">
        <v>1.7995626902594042E-2</v>
      </c>
      <c r="AA6" s="133">
        <v>1.6740755753639418E-2</v>
      </c>
      <c r="AB6" s="133">
        <v>7.6808697895412803E-3</v>
      </c>
      <c r="AC6" s="133">
        <v>1.0589749939909073E-2</v>
      </c>
      <c r="AD6" s="135">
        <v>3.332765293900627E-3</v>
      </c>
    </row>
    <row r="7" spans="1:30" x14ac:dyDescent="0.3">
      <c r="A7" s="198"/>
      <c r="B7" s="198"/>
      <c r="C7" s="198"/>
      <c r="D7" s="136">
        <v>25000000</v>
      </c>
      <c r="E7" s="127">
        <v>110354</v>
      </c>
      <c r="F7" s="128" t="s">
        <v>39</v>
      </c>
      <c r="G7" s="128">
        <v>3</v>
      </c>
      <c r="H7" s="129">
        <v>3</v>
      </c>
      <c r="I7" s="137">
        <v>5</v>
      </c>
      <c r="J7" s="137">
        <v>5</v>
      </c>
      <c r="K7" s="131">
        <v>4</v>
      </c>
      <c r="L7" s="132">
        <v>0.16752984286735279</v>
      </c>
      <c r="M7" s="132">
        <v>0.36160437058617284</v>
      </c>
      <c r="N7" s="132">
        <v>0.54934653240066178</v>
      </c>
      <c r="O7" s="133">
        <v>1.2495187614968848E-2</v>
      </c>
      <c r="P7" s="133">
        <v>4.154058350420399E-2</v>
      </c>
      <c r="Q7" s="133">
        <v>1.6619717997801396E-2</v>
      </c>
      <c r="R7" s="133">
        <v>1.7826827619566395E-2</v>
      </c>
      <c r="S7" s="133">
        <v>1.8821040843613718E-2</v>
      </c>
      <c r="T7" s="133">
        <v>5.6743310262363109E-2</v>
      </c>
      <c r="U7" s="133">
        <v>7.6836577491558094E-3</v>
      </c>
      <c r="V7" s="133">
        <v>3.3699221193282787E-2</v>
      </c>
      <c r="W7" s="133">
        <v>2.836688724755277E-2</v>
      </c>
      <c r="X7" s="134">
        <v>6.9140773830466462E-2</v>
      </c>
      <c r="Y7" s="133">
        <v>1.8026842237247088E-2</v>
      </c>
      <c r="Z7" s="133">
        <v>4.4989067256485105E-3</v>
      </c>
      <c r="AA7" s="133">
        <v>1.6740755753639418E-2</v>
      </c>
      <c r="AB7" s="133">
        <v>6.1446958316330241E-3</v>
      </c>
      <c r="AC7" s="133">
        <v>1.0589749939909073E-2</v>
      </c>
      <c r="AD7" s="135">
        <v>2.6662122351205015E-3</v>
      </c>
    </row>
    <row r="8" spans="1:30" x14ac:dyDescent="0.3">
      <c r="A8" s="198"/>
      <c r="B8" s="198"/>
      <c r="C8" s="198"/>
      <c r="D8" s="220"/>
      <c r="E8" s="127">
        <v>114020</v>
      </c>
      <c r="F8" s="128" t="s">
        <v>40</v>
      </c>
      <c r="G8" s="128">
        <v>4</v>
      </c>
      <c r="H8" s="129">
        <v>4</v>
      </c>
      <c r="I8" s="137">
        <v>2</v>
      </c>
      <c r="J8" s="137">
        <v>2</v>
      </c>
      <c r="K8" s="131">
        <v>1</v>
      </c>
      <c r="L8" s="132">
        <v>0.21827358662785762</v>
      </c>
      <c r="M8" s="132">
        <v>0.4713342908655811</v>
      </c>
      <c r="N8" s="132">
        <v>0.75176327228632811</v>
      </c>
      <c r="O8" s="133">
        <v>7.4971125689813093E-3</v>
      </c>
      <c r="P8" s="133">
        <v>6.9234305840339988E-2</v>
      </c>
      <c r="Q8" s="133">
        <v>1.6619717997801396E-2</v>
      </c>
      <c r="R8" s="133">
        <v>2.9711379365943997E-2</v>
      </c>
      <c r="S8" s="133">
        <v>1.8821040843613718E-2</v>
      </c>
      <c r="T8" s="133">
        <v>5.6743310262363109E-2</v>
      </c>
      <c r="U8" s="133">
        <v>7.6836577491558094E-3</v>
      </c>
      <c r="V8" s="133">
        <v>3.3699221193282787E-2</v>
      </c>
      <c r="W8" s="133">
        <v>2.836688724755277E-2</v>
      </c>
      <c r="X8" s="134">
        <v>0.13828154766093292</v>
      </c>
      <c r="Y8" s="133">
        <v>2.403578964966278E-2</v>
      </c>
      <c r="Z8" s="133">
        <v>4.4989067256485105E-3</v>
      </c>
      <c r="AA8" s="133">
        <v>1.6740755753639418E-2</v>
      </c>
      <c r="AB8" s="133">
        <v>6.1446958316330241E-3</v>
      </c>
      <c r="AC8" s="133">
        <v>1.0589749939909073E-2</v>
      </c>
      <c r="AD8" s="135">
        <v>2.6662122351205015E-3</v>
      </c>
    </row>
    <row r="9" spans="1:30" ht="15" thickBot="1" x14ac:dyDescent="0.35">
      <c r="A9" s="199"/>
      <c r="B9" s="199"/>
      <c r="C9" s="199"/>
      <c r="D9" s="221"/>
      <c r="E9" s="138">
        <v>112828</v>
      </c>
      <c r="F9" s="139" t="s">
        <v>41</v>
      </c>
      <c r="G9" s="139" t="s">
        <v>42</v>
      </c>
      <c r="H9" s="140" t="s">
        <v>42</v>
      </c>
      <c r="I9" s="141">
        <v>4</v>
      </c>
      <c r="J9" s="141">
        <v>4</v>
      </c>
      <c r="K9" s="142">
        <v>5</v>
      </c>
      <c r="L9" s="143">
        <v>0.18154601813260129</v>
      </c>
      <c r="M9" s="143">
        <v>0.39189280336232396</v>
      </c>
      <c r="N9" s="143">
        <v>0.64703877833980628</v>
      </c>
      <c r="O9" s="144">
        <v>4.9980750459875387E-3</v>
      </c>
      <c r="P9" s="144">
        <v>6.9234305840339988E-2</v>
      </c>
      <c r="Q9" s="144">
        <v>2.0774647497251747E-2</v>
      </c>
      <c r="R9" s="144">
        <v>2.9711379365943997E-2</v>
      </c>
      <c r="S9" s="144">
        <v>1.8821040843613718E-2</v>
      </c>
      <c r="T9" s="144">
        <v>2.2697324104945245E-2</v>
      </c>
      <c r="U9" s="144">
        <v>1.1525486623733714E-2</v>
      </c>
      <c r="V9" s="144">
        <v>2.0219532715969667E-2</v>
      </c>
      <c r="W9" s="144">
        <v>2.836688724755277E-2</v>
      </c>
      <c r="X9" s="145">
        <v>0.10371116074569969</v>
      </c>
      <c r="Y9" s="144">
        <v>1.8026842237247088E-2</v>
      </c>
      <c r="Z9" s="144">
        <v>8.9978134512970209E-3</v>
      </c>
      <c r="AA9" s="144">
        <v>1.6740755753639418E-2</v>
      </c>
      <c r="AB9" s="144">
        <v>6.1446958316330241E-3</v>
      </c>
      <c r="AC9" s="144">
        <v>1.0589749939909073E-2</v>
      </c>
      <c r="AD9" s="146">
        <v>1.3331061175602507E-3</v>
      </c>
    </row>
    <row r="10" spans="1:30" ht="15" thickBot="1" x14ac:dyDescent="0.35">
      <c r="A10" s="197">
        <v>3</v>
      </c>
      <c r="B10" s="197" t="s">
        <v>34</v>
      </c>
      <c r="C10" s="197">
        <v>30</v>
      </c>
      <c r="D10" s="218" t="s">
        <v>43</v>
      </c>
      <c r="E10" s="117">
        <v>110211</v>
      </c>
      <c r="F10" s="118" t="s">
        <v>44</v>
      </c>
      <c r="G10" s="118">
        <v>1</v>
      </c>
      <c r="H10" s="119">
        <v>1</v>
      </c>
      <c r="I10" s="121">
        <f>RANK(L10,$L$10:$L$16,0)</f>
        <v>1</v>
      </c>
      <c r="J10" s="147">
        <f>RANK(M10,$M$10:$M$16,0)</f>
        <v>1</v>
      </c>
      <c r="K10" s="120">
        <v>2</v>
      </c>
      <c r="L10" s="122">
        <v>0.16385209744532883</v>
      </c>
      <c r="M10" s="122">
        <v>0.41536348861194017</v>
      </c>
      <c r="N10" s="122">
        <v>0.45723038611664302</v>
      </c>
      <c r="O10" s="123">
        <v>9.9780246915836951E-3</v>
      </c>
      <c r="P10" s="123">
        <v>5.7323939507568776E-2</v>
      </c>
      <c r="Q10" s="123">
        <v>1.7150458149523286E-2</v>
      </c>
      <c r="R10" s="123">
        <v>1.4376313030195311E-2</v>
      </c>
      <c r="S10" s="123">
        <v>1.5906682747399321E-2</v>
      </c>
      <c r="T10" s="123">
        <v>5.0177095319186245E-2</v>
      </c>
      <c r="U10" s="123">
        <v>6.8271090671960964E-3</v>
      </c>
      <c r="V10" s="123">
        <v>3.0846070659590122E-2</v>
      </c>
      <c r="W10" s="123">
        <v>3.3564153630942645E-2</v>
      </c>
      <c r="X10" s="124">
        <v>0.11540803868395225</v>
      </c>
      <c r="Y10" s="123">
        <v>1.4814123716440758E-2</v>
      </c>
      <c r="Z10" s="123">
        <v>1.6480591985581421E-2</v>
      </c>
      <c r="AA10" s="123">
        <v>1.5082374012289975E-2</v>
      </c>
      <c r="AB10" s="123">
        <v>6.0683918220033207E-3</v>
      </c>
      <c r="AC10" s="123">
        <v>8.852392379524756E-3</v>
      </c>
      <c r="AD10" s="125">
        <v>2.5077292089622292E-3</v>
      </c>
    </row>
    <row r="11" spans="1:30" ht="15" thickBot="1" x14ac:dyDescent="0.35">
      <c r="A11" s="198"/>
      <c r="B11" s="198"/>
      <c r="C11" s="198"/>
      <c r="D11" s="219"/>
      <c r="E11" s="127">
        <v>113799</v>
      </c>
      <c r="F11" s="128" t="s">
        <v>45</v>
      </c>
      <c r="G11" s="128">
        <v>2</v>
      </c>
      <c r="H11" s="129">
        <v>2</v>
      </c>
      <c r="I11" s="121">
        <f t="shared" ref="I11:I16" si="0">RANK(L11,$L$10:$L$16,0)</f>
        <v>2</v>
      </c>
      <c r="J11" s="147">
        <f t="shared" ref="J11:J16" si="1">RANK(M11,$M$10:$M$16,0)</f>
        <v>2</v>
      </c>
      <c r="K11" s="130">
        <v>3</v>
      </c>
      <c r="L11" s="132">
        <v>0.15499656362914244</v>
      </c>
      <c r="M11" s="132">
        <v>0.3944436868115741</v>
      </c>
      <c r="N11" s="132">
        <v>0.45487036979491413</v>
      </c>
      <c r="O11" s="133">
        <v>9.9780246915836951E-3</v>
      </c>
      <c r="P11" s="133">
        <v>5.7323939507568776E-2</v>
      </c>
      <c r="Q11" s="133">
        <v>1.7150458149523286E-2</v>
      </c>
      <c r="R11" s="133">
        <v>2.3960521716992186E-2</v>
      </c>
      <c r="S11" s="133">
        <v>1.5906682747399321E-2</v>
      </c>
      <c r="T11" s="133">
        <v>5.0177095319186245E-2</v>
      </c>
      <c r="U11" s="133">
        <v>6.8271090671960964E-3</v>
      </c>
      <c r="V11" s="133">
        <v>3.0846070659590122E-2</v>
      </c>
      <c r="W11" s="133">
        <v>3.3564153630942645E-2</v>
      </c>
      <c r="X11" s="134">
        <v>9.2326430947161794E-2</v>
      </c>
      <c r="Y11" s="133">
        <v>1.9752164955254344E-2</v>
      </c>
      <c r="Z11" s="133">
        <v>4.1201479963953553E-3</v>
      </c>
      <c r="AA11" s="133">
        <v>1.5082374012289975E-2</v>
      </c>
      <c r="AB11" s="133">
        <v>6.0683918220033207E-3</v>
      </c>
      <c r="AC11" s="133">
        <v>8.852392379524756E-3</v>
      </c>
      <c r="AD11" s="135">
        <v>2.5077292089622292E-3</v>
      </c>
    </row>
    <row r="12" spans="1:30" ht="15" thickBot="1" x14ac:dyDescent="0.35">
      <c r="A12" s="198"/>
      <c r="B12" s="198"/>
      <c r="C12" s="198"/>
      <c r="D12" s="126" t="s">
        <v>37</v>
      </c>
      <c r="E12" s="127">
        <v>110660</v>
      </c>
      <c r="F12" s="128" t="s">
        <v>36</v>
      </c>
      <c r="G12" s="128" t="s">
        <v>42</v>
      </c>
      <c r="H12" s="129">
        <v>3</v>
      </c>
      <c r="I12" s="121">
        <f t="shared" si="0"/>
        <v>3</v>
      </c>
      <c r="J12" s="120">
        <f t="shared" si="1"/>
        <v>4</v>
      </c>
      <c r="K12" s="130">
        <v>1</v>
      </c>
      <c r="L12" s="132">
        <v>0.15107760156613798</v>
      </c>
      <c r="M12" s="132">
        <v>0.37773570476063273</v>
      </c>
      <c r="N12" s="132">
        <v>0.64318137766588634</v>
      </c>
      <c r="O12" s="133">
        <v>9.9780246915836951E-3</v>
      </c>
      <c r="P12" s="133">
        <v>5.7323939507568776E-2</v>
      </c>
      <c r="Q12" s="133">
        <v>1.7150458149523286E-2</v>
      </c>
      <c r="R12" s="133">
        <v>1.4376313030195311E-2</v>
      </c>
      <c r="S12" s="133">
        <v>1.5906682747399321E-2</v>
      </c>
      <c r="T12" s="133">
        <v>2.00708381276745E-2</v>
      </c>
      <c r="U12" s="133">
        <v>1.0240663600794144E-2</v>
      </c>
      <c r="V12" s="133">
        <v>1.8507642395754073E-2</v>
      </c>
      <c r="W12" s="133">
        <v>0.10069246089282796</v>
      </c>
      <c r="X12" s="148">
        <v>6.9244823210371342E-2</v>
      </c>
      <c r="Y12" s="133">
        <v>1.4814123716440758E-2</v>
      </c>
      <c r="Z12" s="133">
        <v>8.2402959927907107E-3</v>
      </c>
      <c r="AA12" s="133">
        <v>6.0329496049159907E-3</v>
      </c>
      <c r="AB12" s="133">
        <v>6.0683918220033207E-3</v>
      </c>
      <c r="AC12" s="133">
        <v>7.0819139036198053E-3</v>
      </c>
      <c r="AD12" s="135">
        <v>2.0061833671697837E-3</v>
      </c>
    </row>
    <row r="13" spans="1:30" ht="15" thickBot="1" x14ac:dyDescent="0.35">
      <c r="A13" s="198"/>
      <c r="B13" s="198"/>
      <c r="C13" s="198"/>
      <c r="D13" s="136">
        <v>10550000</v>
      </c>
      <c r="E13" s="127">
        <v>111156</v>
      </c>
      <c r="F13" s="128" t="s">
        <v>38</v>
      </c>
      <c r="G13" s="128" t="s">
        <v>42</v>
      </c>
      <c r="H13" s="129" t="s">
        <v>42</v>
      </c>
      <c r="I13" s="121">
        <f t="shared" si="0"/>
        <v>6</v>
      </c>
      <c r="J13" s="147">
        <f t="shared" si="1"/>
        <v>6</v>
      </c>
      <c r="K13" s="137">
        <v>7</v>
      </c>
      <c r="L13" s="132">
        <v>0.12718277869779007</v>
      </c>
      <c r="M13" s="132">
        <v>0.32397935238062231</v>
      </c>
      <c r="N13" s="132">
        <v>0.29868096574102965</v>
      </c>
      <c r="O13" s="133">
        <v>9.9780246915836951E-3</v>
      </c>
      <c r="P13" s="133">
        <v>5.7323939507568776E-2</v>
      </c>
      <c r="Q13" s="133">
        <v>1.7150458149523286E-2</v>
      </c>
      <c r="R13" s="133">
        <v>2.3960521716992186E-2</v>
      </c>
      <c r="S13" s="133">
        <v>1.5906682747399321E-2</v>
      </c>
      <c r="T13" s="133">
        <v>2.00708381276745E-2</v>
      </c>
      <c r="U13" s="133">
        <v>6.8271090671960964E-3</v>
      </c>
      <c r="V13" s="133">
        <v>1.8507642395754073E-2</v>
      </c>
      <c r="W13" s="133">
        <v>3.3564153630942645E-2</v>
      </c>
      <c r="X13" s="134">
        <v>6.9244823210371342E-2</v>
      </c>
      <c r="Y13" s="133">
        <v>1.4814123716440758E-2</v>
      </c>
      <c r="Z13" s="133">
        <v>4.1201479963953553E-3</v>
      </c>
      <c r="AA13" s="133">
        <v>1.5082374012289975E-2</v>
      </c>
      <c r="AB13" s="133">
        <v>6.0683918220033207E-3</v>
      </c>
      <c r="AC13" s="133">
        <v>8.852392379524756E-3</v>
      </c>
      <c r="AD13" s="135">
        <v>2.5077292089622292E-3</v>
      </c>
    </row>
    <row r="14" spans="1:30" ht="15" thickBot="1" x14ac:dyDescent="0.35">
      <c r="A14" s="198"/>
      <c r="B14" s="198"/>
      <c r="C14" s="198"/>
      <c r="D14" s="220"/>
      <c r="E14" s="127">
        <v>112813</v>
      </c>
      <c r="F14" s="128" t="s">
        <v>46</v>
      </c>
      <c r="G14" s="128">
        <v>3</v>
      </c>
      <c r="H14" s="129">
        <v>4</v>
      </c>
      <c r="I14" s="121">
        <f t="shared" si="0"/>
        <v>4</v>
      </c>
      <c r="J14" s="120">
        <f t="shared" si="1"/>
        <v>3</v>
      </c>
      <c r="K14" s="137">
        <v>4</v>
      </c>
      <c r="L14" s="132">
        <v>0.14908134769735062</v>
      </c>
      <c r="M14" s="132">
        <v>0.37880410503759526</v>
      </c>
      <c r="N14" s="132">
        <v>0.44537539362444956</v>
      </c>
      <c r="O14" s="133">
        <v>5.9868148149502176E-3</v>
      </c>
      <c r="P14" s="133">
        <v>5.7323939507568776E-2</v>
      </c>
      <c r="Q14" s="133">
        <v>1.3720366519618629E-2</v>
      </c>
      <c r="R14" s="133">
        <v>2.3960521716992186E-2</v>
      </c>
      <c r="S14" s="133">
        <v>1.5906682747399321E-2</v>
      </c>
      <c r="T14" s="133">
        <v>5.0177095319186245E-2</v>
      </c>
      <c r="U14" s="133">
        <v>6.8271090671960964E-3</v>
      </c>
      <c r="V14" s="133">
        <v>1.8507642395754073E-2</v>
      </c>
      <c r="W14" s="133">
        <v>3.3564153630942645E-2</v>
      </c>
      <c r="X14" s="134">
        <v>9.2326430947161794E-2</v>
      </c>
      <c r="Y14" s="133">
        <v>1.9752164955254344E-2</v>
      </c>
      <c r="Z14" s="133">
        <v>8.2402959927907107E-3</v>
      </c>
      <c r="AA14" s="133">
        <v>1.5082374012289975E-2</v>
      </c>
      <c r="AB14" s="133">
        <v>6.0683918220033207E-3</v>
      </c>
      <c r="AC14" s="133">
        <v>8.852392379524756E-3</v>
      </c>
      <c r="AD14" s="135">
        <v>2.5077292089622292E-3</v>
      </c>
    </row>
    <row r="15" spans="1:30" ht="15" thickBot="1" x14ac:dyDescent="0.35">
      <c r="A15" s="198"/>
      <c r="B15" s="198"/>
      <c r="C15" s="198"/>
      <c r="D15" s="220"/>
      <c r="E15" s="127">
        <v>110354</v>
      </c>
      <c r="F15" s="128" t="s">
        <v>39</v>
      </c>
      <c r="G15" s="128">
        <v>4</v>
      </c>
      <c r="H15" s="129" t="s">
        <v>42</v>
      </c>
      <c r="I15" s="121">
        <f t="shared" si="0"/>
        <v>7</v>
      </c>
      <c r="J15" s="147">
        <f t="shared" si="1"/>
        <v>7</v>
      </c>
      <c r="K15" s="137">
        <v>6</v>
      </c>
      <c r="L15" s="132">
        <v>0.12410735319289937</v>
      </c>
      <c r="M15" s="132">
        <v>0.31526753846005434</v>
      </c>
      <c r="N15" s="132">
        <v>0.30431778560753459</v>
      </c>
      <c r="O15" s="133">
        <v>9.9780246915836951E-3</v>
      </c>
      <c r="P15" s="133">
        <v>3.439436370454127E-2</v>
      </c>
      <c r="Q15" s="133">
        <v>1.3720366519618629E-2</v>
      </c>
      <c r="R15" s="133">
        <v>2.3960521716992186E-2</v>
      </c>
      <c r="S15" s="133">
        <v>1.5906682747399321E-2</v>
      </c>
      <c r="T15" s="133">
        <v>5.0177095319186245E-2</v>
      </c>
      <c r="U15" s="133">
        <v>6.8271090671960964E-3</v>
      </c>
      <c r="V15" s="133">
        <v>3.0846070659590122E-2</v>
      </c>
      <c r="W15" s="133">
        <v>3.3564153630942645E-2</v>
      </c>
      <c r="X15" s="134">
        <v>4.6163215473580897E-2</v>
      </c>
      <c r="Y15" s="133">
        <v>1.4814123716440758E-2</v>
      </c>
      <c r="Z15" s="133">
        <v>4.1201479963953553E-3</v>
      </c>
      <c r="AA15" s="133">
        <v>1.5082374012289975E-2</v>
      </c>
      <c r="AB15" s="133">
        <v>4.8547134576026564E-3</v>
      </c>
      <c r="AC15" s="133">
        <v>8.852392379524756E-3</v>
      </c>
      <c r="AD15" s="135">
        <v>2.0061833671697837E-3</v>
      </c>
    </row>
    <row r="16" spans="1:30" ht="15" thickBot="1" x14ac:dyDescent="0.35">
      <c r="A16" s="199"/>
      <c r="B16" s="199"/>
      <c r="C16" s="199"/>
      <c r="D16" s="221"/>
      <c r="E16" s="138">
        <v>112828</v>
      </c>
      <c r="F16" s="139" t="s">
        <v>41</v>
      </c>
      <c r="G16" s="139">
        <v>5</v>
      </c>
      <c r="H16" s="140">
        <v>5</v>
      </c>
      <c r="I16" s="121">
        <f t="shared" si="0"/>
        <v>5</v>
      </c>
      <c r="J16" s="147">
        <f t="shared" si="1"/>
        <v>5</v>
      </c>
      <c r="K16" s="141">
        <v>5</v>
      </c>
      <c r="L16" s="143">
        <v>0.12970225777134919</v>
      </c>
      <c r="M16" s="143">
        <v>0.3298325736606087</v>
      </c>
      <c r="N16" s="143">
        <v>0.3401806842911832</v>
      </c>
      <c r="O16" s="144">
        <v>3.9912098766334784E-3</v>
      </c>
      <c r="P16" s="144">
        <v>5.7323939507568776E-2</v>
      </c>
      <c r="Q16" s="144">
        <v>1.7150458149523286E-2</v>
      </c>
      <c r="R16" s="144">
        <v>2.3960521716992186E-2</v>
      </c>
      <c r="S16" s="144">
        <v>1.5906682747399321E-2</v>
      </c>
      <c r="T16" s="144">
        <v>5.0177095319186245E-2</v>
      </c>
      <c r="U16" s="144">
        <v>1.0240663600794144E-2</v>
      </c>
      <c r="V16" s="144">
        <v>1.8507642395754073E-2</v>
      </c>
      <c r="W16" s="144">
        <v>3.3564153630942645E-2</v>
      </c>
      <c r="X16" s="145">
        <v>4.6163215473580897E-2</v>
      </c>
      <c r="Y16" s="144">
        <v>1.4814123716440758E-2</v>
      </c>
      <c r="Z16" s="144">
        <v>8.2402959927907107E-3</v>
      </c>
      <c r="AA16" s="144">
        <v>1.5082374012289975E-2</v>
      </c>
      <c r="AB16" s="144">
        <v>4.8547134576026564E-3</v>
      </c>
      <c r="AC16" s="144">
        <v>8.852392379524756E-3</v>
      </c>
      <c r="AD16" s="146">
        <v>1.0030916835848918E-3</v>
      </c>
    </row>
    <row r="17" spans="1:30" x14ac:dyDescent="0.3">
      <c r="A17" s="197">
        <v>4</v>
      </c>
      <c r="B17" s="197" t="s">
        <v>47</v>
      </c>
      <c r="C17" s="197">
        <v>10</v>
      </c>
      <c r="D17" s="218" t="s">
        <v>48</v>
      </c>
      <c r="E17" s="150">
        <v>111045</v>
      </c>
      <c r="F17" s="101" t="s">
        <v>49</v>
      </c>
      <c r="G17" s="101">
        <v>1</v>
      </c>
      <c r="H17" s="102">
        <v>1</v>
      </c>
      <c r="I17" s="103">
        <v>1</v>
      </c>
      <c r="J17" s="103">
        <v>1</v>
      </c>
      <c r="K17" s="103">
        <v>1</v>
      </c>
      <c r="L17" s="104">
        <v>0.3516015183847081</v>
      </c>
      <c r="M17" s="104">
        <v>0.59772009454399999</v>
      </c>
      <c r="N17" s="104">
        <v>0.87665983335983255</v>
      </c>
      <c r="O17" s="105">
        <v>1.353485120761847E-2</v>
      </c>
      <c r="P17" s="105">
        <v>9.4104108635795408E-2</v>
      </c>
      <c r="Q17" s="105">
        <v>2.6451699754616302E-2</v>
      </c>
      <c r="R17" s="105">
        <v>3.3085191840845241E-2</v>
      </c>
      <c r="S17" s="105">
        <v>2.4297859248535173E-2</v>
      </c>
      <c r="T17" s="105">
        <v>7.5336481246674691E-2</v>
      </c>
      <c r="U17" s="105">
        <v>1.3458868751286679E-2</v>
      </c>
      <c r="V17" s="105">
        <v>4.2309250569246004E-2</v>
      </c>
      <c r="W17" s="105">
        <v>8.1206238218676369E-2</v>
      </c>
      <c r="X17" s="106">
        <v>0.10353641561610288</v>
      </c>
      <c r="Y17" s="105">
        <v>3.0171930348902358E-2</v>
      </c>
      <c r="Z17" s="105">
        <v>9.3652211655520148E-3</v>
      </c>
      <c r="AA17" s="105">
        <v>2.4955645239905639E-2</v>
      </c>
      <c r="AB17" s="105">
        <v>9.3594746606499597E-3</v>
      </c>
      <c r="AC17" s="105">
        <v>1.3169948235594187E-2</v>
      </c>
      <c r="AD17" s="107">
        <v>3.3769098039985153E-3</v>
      </c>
    </row>
    <row r="18" spans="1:30" x14ac:dyDescent="0.3">
      <c r="A18" s="198"/>
      <c r="B18" s="198"/>
      <c r="C18" s="198"/>
      <c r="D18" s="219"/>
      <c r="E18" s="151">
        <v>110191</v>
      </c>
      <c r="F18" s="128" t="s">
        <v>50</v>
      </c>
      <c r="G18" s="128" t="s">
        <v>42</v>
      </c>
      <c r="H18" s="129">
        <v>2</v>
      </c>
      <c r="I18" s="131">
        <v>2</v>
      </c>
      <c r="J18" s="131">
        <v>2</v>
      </c>
      <c r="K18" s="131">
        <v>2</v>
      </c>
      <c r="L18" s="132">
        <v>0.34010781047780075</v>
      </c>
      <c r="M18" s="132">
        <v>0.58020587935323098</v>
      </c>
      <c r="N18" s="132">
        <v>0.84159118124733345</v>
      </c>
      <c r="O18" s="133">
        <v>1.353485120761847E-2</v>
      </c>
      <c r="P18" s="133">
        <v>9.4104108635795408E-2</v>
      </c>
      <c r="Q18" s="133">
        <v>2.6451699754616302E-2</v>
      </c>
      <c r="R18" s="133">
        <v>3.3085191840845241E-2</v>
      </c>
      <c r="S18" s="133">
        <v>2.4297859248535173E-2</v>
      </c>
      <c r="T18" s="133">
        <v>4.5201888748004813E-2</v>
      </c>
      <c r="U18" s="133">
        <v>1.3458868751286679E-2</v>
      </c>
      <c r="V18" s="133">
        <v>4.2309250569246004E-2</v>
      </c>
      <c r="W18" s="133">
        <v>8.1206238218676369E-2</v>
      </c>
      <c r="X18" s="134">
        <v>0.12942051952012859</v>
      </c>
      <c r="Y18" s="133">
        <v>7.5429825872255895E-3</v>
      </c>
      <c r="Z18" s="133">
        <v>1.873044233110403E-2</v>
      </c>
      <c r="AA18" s="133">
        <v>2.4955645239905639E-2</v>
      </c>
      <c r="AB18" s="133">
        <v>9.3594746606499597E-3</v>
      </c>
      <c r="AC18" s="133">
        <v>1.3169948235594187E-2</v>
      </c>
      <c r="AD18" s="135">
        <v>3.3769098039985153E-3</v>
      </c>
    </row>
    <row r="19" spans="1:30" ht="15" thickBot="1" x14ac:dyDescent="0.35">
      <c r="A19" s="199"/>
      <c r="B19" s="199"/>
      <c r="C19" s="199"/>
      <c r="D19" s="149" t="s">
        <v>51</v>
      </c>
      <c r="E19" s="153">
        <v>112503</v>
      </c>
      <c r="F19" s="139" t="s">
        <v>52</v>
      </c>
      <c r="G19" s="139">
        <v>2</v>
      </c>
      <c r="H19" s="140">
        <v>3</v>
      </c>
      <c r="I19" s="142">
        <v>3</v>
      </c>
      <c r="J19" s="142">
        <v>3</v>
      </c>
      <c r="K19" s="142">
        <v>3</v>
      </c>
      <c r="L19" s="143">
        <v>0.30829067113748948</v>
      </c>
      <c r="M19" s="143">
        <v>0.52461094812457154</v>
      </c>
      <c r="N19" s="143">
        <v>0.78913170607303851</v>
      </c>
      <c r="O19" s="144">
        <v>1.353485120761847E-2</v>
      </c>
      <c r="P19" s="144">
        <v>5.6462465181477239E-2</v>
      </c>
      <c r="Q19" s="144">
        <v>2.1161359803693044E-2</v>
      </c>
      <c r="R19" s="144">
        <v>3.3085191840845241E-2</v>
      </c>
      <c r="S19" s="144">
        <v>2.4297859248535173E-2</v>
      </c>
      <c r="T19" s="144">
        <v>7.5336481246674691E-2</v>
      </c>
      <c r="U19" s="144">
        <v>8.9725791675244523E-3</v>
      </c>
      <c r="V19" s="144">
        <v>2.5385550341547602E-2</v>
      </c>
      <c r="W19" s="144">
        <v>6.0904678664007277E-2</v>
      </c>
      <c r="X19" s="145">
        <v>0.12942051952012859</v>
      </c>
      <c r="Y19" s="144">
        <v>3.0171930348902358E-2</v>
      </c>
      <c r="Z19" s="144">
        <v>9.3652211655520148E-3</v>
      </c>
      <c r="AA19" s="144">
        <v>1.247782261995282E-2</v>
      </c>
      <c r="AB19" s="144">
        <v>7.4875797285199686E-3</v>
      </c>
      <c r="AC19" s="144">
        <v>1.3169948235594187E-2</v>
      </c>
      <c r="AD19" s="146">
        <v>3.3769098039985153E-3</v>
      </c>
    </row>
    <row r="20" spans="1:30" x14ac:dyDescent="0.3">
      <c r="A20" s="197">
        <v>5</v>
      </c>
      <c r="B20" s="197" t="s">
        <v>47</v>
      </c>
      <c r="C20" s="197">
        <v>20</v>
      </c>
      <c r="D20" s="116" t="s">
        <v>53</v>
      </c>
      <c r="E20" s="154">
        <v>111045</v>
      </c>
      <c r="F20" s="118" t="s">
        <v>49</v>
      </c>
      <c r="G20" s="118">
        <v>1</v>
      </c>
      <c r="H20" s="119">
        <v>1</v>
      </c>
      <c r="I20" s="121">
        <v>1</v>
      </c>
      <c r="J20" s="121">
        <v>1</v>
      </c>
      <c r="K20" s="121">
        <v>1</v>
      </c>
      <c r="L20" s="122">
        <v>0.36161501620308395</v>
      </c>
      <c r="M20" s="122">
        <v>0.61559088780824645</v>
      </c>
      <c r="N20" s="122">
        <v>0.95644677750912543</v>
      </c>
      <c r="O20" s="123">
        <v>1.353485120761847E-2</v>
      </c>
      <c r="P20" s="123">
        <v>9.4104108635795408E-2</v>
      </c>
      <c r="Q20" s="123">
        <v>2.6451699754616302E-2</v>
      </c>
      <c r="R20" s="123">
        <v>3.3085191840845241E-2</v>
      </c>
      <c r="S20" s="123">
        <v>2.4297859248535173E-2</v>
      </c>
      <c r="T20" s="123">
        <v>7.5336481246674691E-2</v>
      </c>
      <c r="U20" s="123">
        <v>1.3458868751286679E-2</v>
      </c>
      <c r="V20" s="123">
        <v>4.2309250569246004E-2</v>
      </c>
      <c r="W20" s="123">
        <v>8.1206238218676369E-2</v>
      </c>
      <c r="X20" s="158">
        <v>0.12140720888034939</v>
      </c>
      <c r="Y20" s="123">
        <v>3.0171930348902358E-2</v>
      </c>
      <c r="Z20" s="123">
        <v>9.3652211655520148E-3</v>
      </c>
      <c r="AA20" s="123">
        <v>2.4955645239905639E-2</v>
      </c>
      <c r="AB20" s="123">
        <v>9.3594746606499597E-3</v>
      </c>
      <c r="AC20" s="123">
        <v>1.3169948235594187E-2</v>
      </c>
      <c r="AD20" s="125">
        <v>3.3769098039985153E-3</v>
      </c>
    </row>
    <row r="21" spans="1:30" x14ac:dyDescent="0.3">
      <c r="A21" s="198"/>
      <c r="B21" s="198"/>
      <c r="C21" s="198"/>
      <c r="D21" s="126" t="s">
        <v>37</v>
      </c>
      <c r="E21" s="151">
        <v>110191</v>
      </c>
      <c r="F21" s="128" t="s">
        <v>50</v>
      </c>
      <c r="G21" s="128" t="s">
        <v>42</v>
      </c>
      <c r="H21" s="129">
        <v>2</v>
      </c>
      <c r="I21" s="131">
        <v>2</v>
      </c>
      <c r="J21" s="131">
        <v>2</v>
      </c>
      <c r="K21" s="131">
        <v>2</v>
      </c>
      <c r="L21" s="132">
        <v>0.33510106156861286</v>
      </c>
      <c r="M21" s="132">
        <v>0.57219256871345181</v>
      </c>
      <c r="N21" s="132">
        <v>0.83813188575166964</v>
      </c>
      <c r="O21" s="133">
        <v>1.353485120761847E-2</v>
      </c>
      <c r="P21" s="133">
        <v>9.4104108635795408E-2</v>
      </c>
      <c r="Q21" s="133">
        <v>2.6451699754616302E-2</v>
      </c>
      <c r="R21" s="133">
        <v>3.3085191840845241E-2</v>
      </c>
      <c r="S21" s="133">
        <v>2.4297859248535173E-2</v>
      </c>
      <c r="T21" s="133">
        <v>4.5201888748004813E-2</v>
      </c>
      <c r="U21" s="133">
        <v>1.3458868751286679E-2</v>
      </c>
      <c r="V21" s="133">
        <v>4.2309250569246004E-2</v>
      </c>
      <c r="W21" s="133">
        <v>8.1206238218676369E-2</v>
      </c>
      <c r="X21" s="134">
        <v>0.12140720888034939</v>
      </c>
      <c r="Y21" s="133">
        <v>7.5429825872255895E-3</v>
      </c>
      <c r="Z21" s="133">
        <v>1.873044233110403E-2</v>
      </c>
      <c r="AA21" s="133">
        <v>2.4955645239905639E-2</v>
      </c>
      <c r="AB21" s="133">
        <v>9.3594746606499597E-3</v>
      </c>
      <c r="AC21" s="133">
        <v>1.3169948235594187E-2</v>
      </c>
      <c r="AD21" s="135">
        <v>3.3769098039985153E-3</v>
      </c>
    </row>
    <row r="22" spans="1:30" ht="15" thickBot="1" x14ac:dyDescent="0.35">
      <c r="A22" s="199"/>
      <c r="B22" s="199"/>
      <c r="C22" s="199"/>
      <c r="D22" s="152">
        <v>250000000</v>
      </c>
      <c r="E22" s="153">
        <v>112503</v>
      </c>
      <c r="F22" s="139" t="s">
        <v>52</v>
      </c>
      <c r="G22" s="139">
        <v>2</v>
      </c>
      <c r="H22" s="140">
        <v>3</v>
      </c>
      <c r="I22" s="142">
        <v>3</v>
      </c>
      <c r="J22" s="142">
        <v>3</v>
      </c>
      <c r="K22" s="142">
        <v>3</v>
      </c>
      <c r="L22" s="143">
        <v>0.30328392222830158</v>
      </c>
      <c r="M22" s="143">
        <v>0.51659763748479237</v>
      </c>
      <c r="N22" s="143">
        <v>0.78397898298730773</v>
      </c>
      <c r="O22" s="144">
        <v>1.353485120761847E-2</v>
      </c>
      <c r="P22" s="144">
        <v>5.6462465181477239E-2</v>
      </c>
      <c r="Q22" s="144">
        <v>2.1161359803693044E-2</v>
      </c>
      <c r="R22" s="144">
        <v>3.3085191840845241E-2</v>
      </c>
      <c r="S22" s="144">
        <v>2.4297859248535173E-2</v>
      </c>
      <c r="T22" s="144">
        <v>7.5336481246674691E-2</v>
      </c>
      <c r="U22" s="144">
        <v>8.9725791675244523E-3</v>
      </c>
      <c r="V22" s="144">
        <v>2.5385550341547602E-2</v>
      </c>
      <c r="W22" s="144">
        <v>6.0904678664007277E-2</v>
      </c>
      <c r="X22" s="145">
        <v>0.12140720888034939</v>
      </c>
      <c r="Y22" s="144">
        <v>3.0171930348902358E-2</v>
      </c>
      <c r="Z22" s="144">
        <v>9.3652211655520148E-3</v>
      </c>
      <c r="AA22" s="144">
        <v>1.247782261995282E-2</v>
      </c>
      <c r="AB22" s="144">
        <v>7.4875797285199686E-3</v>
      </c>
      <c r="AC22" s="144">
        <v>1.3169948235594187E-2</v>
      </c>
      <c r="AD22" s="146">
        <v>3.3769098039985153E-3</v>
      </c>
    </row>
    <row r="23" spans="1:30" x14ac:dyDescent="0.3">
      <c r="A23" s="197">
        <v>6</v>
      </c>
      <c r="B23" s="197" t="s">
        <v>54</v>
      </c>
      <c r="C23" s="197">
        <v>10</v>
      </c>
      <c r="D23" s="218" t="s">
        <v>55</v>
      </c>
      <c r="E23" s="154">
        <v>114305</v>
      </c>
      <c r="F23" s="118" t="s">
        <v>56</v>
      </c>
      <c r="G23" s="118">
        <v>1</v>
      </c>
      <c r="H23" s="119">
        <v>1</v>
      </c>
      <c r="I23" s="121">
        <v>1</v>
      </c>
      <c r="J23" s="121">
        <v>1</v>
      </c>
      <c r="K23" s="121">
        <v>1</v>
      </c>
      <c r="L23" s="122">
        <v>0.22673094028606947</v>
      </c>
      <c r="M23" s="122">
        <v>0.49679930030642261</v>
      </c>
      <c r="N23" s="122">
        <v>1</v>
      </c>
      <c r="O23" s="123">
        <v>1.4886351613803963E-2</v>
      </c>
      <c r="P23" s="123">
        <v>7.4953707036813075E-2</v>
      </c>
      <c r="Q23" s="123">
        <v>2.0774647497251747E-2</v>
      </c>
      <c r="R23" s="123">
        <v>3.1078126208924226E-2</v>
      </c>
      <c r="S23" s="123">
        <v>1.8821040843613718E-2</v>
      </c>
      <c r="T23" s="123">
        <v>5.3728206407037932E-2</v>
      </c>
      <c r="U23" s="123">
        <v>1.1525486623733714E-2</v>
      </c>
      <c r="V23" s="123">
        <v>3.5458609059441093E-2</v>
      </c>
      <c r="W23" s="123">
        <v>5.8134819401840079E-2</v>
      </c>
      <c r="X23" s="124">
        <v>0.10514172709294628</v>
      </c>
      <c r="Y23" s="123">
        <v>1.9378273133946782E-2</v>
      </c>
      <c r="Z23" s="123">
        <v>1.6221038882855504E-2</v>
      </c>
      <c r="AA23" s="123">
        <v>1.6740755753639418E-2</v>
      </c>
      <c r="AB23" s="123">
        <v>6.8009320249160059E-3</v>
      </c>
      <c r="AC23" s="123">
        <v>1.0201398037374009E-2</v>
      </c>
      <c r="AD23" s="125">
        <v>2.9541806882851132E-3</v>
      </c>
    </row>
    <row r="24" spans="1:30" x14ac:dyDescent="0.3">
      <c r="A24" s="198"/>
      <c r="B24" s="198"/>
      <c r="C24" s="198"/>
      <c r="D24" s="219"/>
      <c r="E24" s="155">
        <v>114202</v>
      </c>
      <c r="F24" s="128" t="s">
        <v>57</v>
      </c>
      <c r="G24" s="128">
        <v>2</v>
      </c>
      <c r="H24" s="129">
        <v>3</v>
      </c>
      <c r="I24" s="131">
        <v>3</v>
      </c>
      <c r="J24" s="131">
        <v>3</v>
      </c>
      <c r="K24" s="131">
        <v>3</v>
      </c>
      <c r="L24" s="132">
        <v>0.20527717662283668</v>
      </c>
      <c r="M24" s="132">
        <v>0.44982307235310987</v>
      </c>
      <c r="N24" s="132">
        <v>0.60349650299636393</v>
      </c>
      <c r="O24" s="133">
        <v>1.4886351613803963E-2</v>
      </c>
      <c r="P24" s="133">
        <v>7.4953707036813075E-2</v>
      </c>
      <c r="Q24" s="133">
        <v>2.0774647497251747E-2</v>
      </c>
      <c r="R24" s="133">
        <v>3.1078126208924226E-2</v>
      </c>
      <c r="S24" s="133">
        <v>1.8821040843613718E-2</v>
      </c>
      <c r="T24" s="133">
        <v>4.298256512563034E-2</v>
      </c>
      <c r="U24" s="133">
        <v>1.1525486623733714E-2</v>
      </c>
      <c r="V24" s="133">
        <v>2.8366887247552874E-2</v>
      </c>
      <c r="W24" s="133">
        <v>5.8134819401840079E-2</v>
      </c>
      <c r="X24" s="134">
        <v>8.411338167435703E-2</v>
      </c>
      <c r="Y24" s="133">
        <v>1.9378273133946782E-2</v>
      </c>
      <c r="Z24" s="133">
        <v>8.1105194414277521E-3</v>
      </c>
      <c r="AA24" s="133">
        <v>1.6740755753639418E-2</v>
      </c>
      <c r="AB24" s="133">
        <v>6.8009320249160059E-3</v>
      </c>
      <c r="AC24" s="133">
        <v>1.0201398037374009E-2</v>
      </c>
      <c r="AD24" s="135">
        <v>2.9541806882851132E-3</v>
      </c>
    </row>
    <row r="25" spans="1:30" x14ac:dyDescent="0.3">
      <c r="A25" s="198"/>
      <c r="B25" s="198"/>
      <c r="C25" s="198"/>
      <c r="D25" s="126" t="s">
        <v>37</v>
      </c>
      <c r="E25" s="155">
        <v>310006</v>
      </c>
      <c r="F25" s="128" t="s">
        <v>58</v>
      </c>
      <c r="G25" s="128">
        <v>3</v>
      </c>
      <c r="H25" s="129">
        <v>4</v>
      </c>
      <c r="I25" s="131">
        <v>4</v>
      </c>
      <c r="J25" s="131">
        <v>4</v>
      </c>
      <c r="K25" s="131">
        <v>4</v>
      </c>
      <c r="L25" s="132">
        <v>0.18832403365890127</v>
      </c>
      <c r="M25" s="132">
        <v>0.41457319846295593</v>
      </c>
      <c r="N25" s="132">
        <v>0.59317553565204761</v>
      </c>
      <c r="O25" s="133">
        <v>5.9545406455215853E-3</v>
      </c>
      <c r="P25" s="133">
        <v>4.4972224222087839E-2</v>
      </c>
      <c r="Q25" s="133">
        <v>1.6619717997801396E-2</v>
      </c>
      <c r="R25" s="133">
        <v>1.8646875725354537E-2</v>
      </c>
      <c r="S25" s="133">
        <v>1.8821040843613718E-2</v>
      </c>
      <c r="T25" s="133">
        <v>5.3728206407037932E-2</v>
      </c>
      <c r="U25" s="133">
        <v>7.6836577491558094E-3</v>
      </c>
      <c r="V25" s="133">
        <v>2.1275165435664656E-2</v>
      </c>
      <c r="W25" s="133">
        <v>5.8134819401840079E-2</v>
      </c>
      <c r="X25" s="148">
        <v>0.10514172709294628</v>
      </c>
      <c r="Y25" s="133">
        <v>1.9378273133946782E-2</v>
      </c>
      <c r="Z25" s="133">
        <v>8.1105194414277521E-3</v>
      </c>
      <c r="AA25" s="133">
        <v>1.6740755753639418E-2</v>
      </c>
      <c r="AB25" s="133">
        <v>6.8009320249160059E-3</v>
      </c>
      <c r="AC25" s="133">
        <v>1.0201398037374009E-2</v>
      </c>
      <c r="AD25" s="135">
        <v>2.3633445506280903E-3</v>
      </c>
    </row>
    <row r="26" spans="1:30" x14ac:dyDescent="0.3">
      <c r="A26" s="198"/>
      <c r="B26" s="198"/>
      <c r="C26" s="198"/>
      <c r="D26" s="136">
        <v>60000</v>
      </c>
      <c r="E26" s="151">
        <v>113568</v>
      </c>
      <c r="F26" s="128" t="s">
        <v>59</v>
      </c>
      <c r="G26" s="128">
        <v>4</v>
      </c>
      <c r="H26" s="129">
        <v>2</v>
      </c>
      <c r="I26" s="131">
        <v>2</v>
      </c>
      <c r="J26" s="131">
        <v>2</v>
      </c>
      <c r="K26" s="131">
        <v>2</v>
      </c>
      <c r="L26" s="132">
        <v>0.2081243039296527</v>
      </c>
      <c r="M26" s="132">
        <v>0.45698593176125085</v>
      </c>
      <c r="N26" s="132">
        <v>0.63140099535343652</v>
      </c>
      <c r="O26" s="133">
        <v>5.9545406455215853E-3</v>
      </c>
      <c r="P26" s="133">
        <v>7.4953707036813075E-2</v>
      </c>
      <c r="Q26" s="133">
        <v>1.6619717997801396E-2</v>
      </c>
      <c r="R26" s="133">
        <v>3.1078126208924226E-2</v>
      </c>
      <c r="S26" s="133">
        <v>1.8821040843613718E-2</v>
      </c>
      <c r="T26" s="133">
        <v>5.3728206407037932E-2</v>
      </c>
      <c r="U26" s="133">
        <v>7.6836577491558094E-3</v>
      </c>
      <c r="V26" s="133">
        <v>2.1275165435664656E-2</v>
      </c>
      <c r="W26" s="133">
        <v>5.8134819401840079E-2</v>
      </c>
      <c r="X26" s="134">
        <v>0.10514172709294628</v>
      </c>
      <c r="Y26" s="133">
        <v>1.9378273133946782E-2</v>
      </c>
      <c r="Z26" s="133">
        <v>8.1105194414277521E-3</v>
      </c>
      <c r="AA26" s="133">
        <v>1.6740755753639418E-2</v>
      </c>
      <c r="AB26" s="133">
        <v>6.8009320249160059E-3</v>
      </c>
      <c r="AC26" s="133">
        <v>1.0201398037374009E-2</v>
      </c>
      <c r="AD26" s="135">
        <v>2.3633445506280903E-3</v>
      </c>
    </row>
    <row r="27" spans="1:30" ht="15" thickBot="1" x14ac:dyDescent="0.35">
      <c r="A27" s="199"/>
      <c r="B27" s="199"/>
      <c r="C27" s="199"/>
      <c r="D27" s="156"/>
      <c r="E27" s="157">
        <v>113507</v>
      </c>
      <c r="F27" s="139" t="s">
        <v>60</v>
      </c>
      <c r="G27" s="139">
        <v>5</v>
      </c>
      <c r="H27" s="140">
        <v>5</v>
      </c>
      <c r="I27" s="142">
        <v>5</v>
      </c>
      <c r="J27" s="142">
        <v>5</v>
      </c>
      <c r="K27" s="142">
        <v>5</v>
      </c>
      <c r="L27" s="143">
        <v>0.17154354550253811</v>
      </c>
      <c r="M27" s="143">
        <v>0.37842363026543452</v>
      </c>
      <c r="N27" s="143">
        <v>0.51823949501608246</v>
      </c>
      <c r="O27" s="144">
        <v>5.9545406455215853E-3</v>
      </c>
      <c r="P27" s="144">
        <v>4.4972224222087839E-2</v>
      </c>
      <c r="Q27" s="144">
        <v>2.0774647497251747E-2</v>
      </c>
      <c r="R27" s="144">
        <v>6.2156252417848454E-3</v>
      </c>
      <c r="S27" s="144">
        <v>1.8821040843613718E-2</v>
      </c>
      <c r="T27" s="144">
        <v>5.3728206407037932E-2</v>
      </c>
      <c r="U27" s="144">
        <v>7.6836577491558094E-3</v>
      </c>
      <c r="V27" s="144">
        <v>3.5458609059441093E-2</v>
      </c>
      <c r="W27" s="144">
        <v>5.8134819401840079E-2</v>
      </c>
      <c r="X27" s="145">
        <v>6.3085036255767765E-2</v>
      </c>
      <c r="Y27" s="144">
        <v>1.9378273133946782E-2</v>
      </c>
      <c r="Z27" s="144">
        <v>8.1105194414277521E-3</v>
      </c>
      <c r="AA27" s="144">
        <v>1.6740755753639418E-2</v>
      </c>
      <c r="AB27" s="144">
        <v>6.8009320249160059E-3</v>
      </c>
      <c r="AC27" s="144">
        <v>1.0201398037374009E-2</v>
      </c>
      <c r="AD27" s="146">
        <v>2.3633445506280903E-3</v>
      </c>
    </row>
    <row r="28" spans="1:30" x14ac:dyDescent="0.3">
      <c r="A28" s="197">
        <v>7</v>
      </c>
      <c r="B28" s="197" t="s">
        <v>54</v>
      </c>
      <c r="C28" s="197">
        <v>20</v>
      </c>
      <c r="D28" s="116" t="s">
        <v>61</v>
      </c>
      <c r="E28" s="154">
        <v>114305</v>
      </c>
      <c r="F28" s="118" t="s">
        <v>56</v>
      </c>
      <c r="G28" s="118">
        <v>1</v>
      </c>
      <c r="H28" s="119">
        <v>1</v>
      </c>
      <c r="I28" s="121">
        <v>1</v>
      </c>
      <c r="J28" s="121">
        <v>1</v>
      </c>
      <c r="K28" s="147">
        <v>1</v>
      </c>
      <c r="L28" s="122">
        <v>0.2246530405411496</v>
      </c>
      <c r="M28" s="122">
        <v>0.49236508309664917</v>
      </c>
      <c r="N28" s="122">
        <v>1</v>
      </c>
      <c r="O28" s="123">
        <v>1.4886351613803963E-2</v>
      </c>
      <c r="P28" s="123">
        <v>7.4953707036813075E-2</v>
      </c>
      <c r="Q28" s="123">
        <v>2.0774647497251747E-2</v>
      </c>
      <c r="R28" s="123">
        <v>3.1078126208924226E-2</v>
      </c>
      <c r="S28" s="123">
        <v>1.8821040843613718E-2</v>
      </c>
      <c r="T28" s="123">
        <v>5.3728206407037932E-2</v>
      </c>
      <c r="U28" s="123">
        <v>1.1525486623733714E-2</v>
      </c>
      <c r="V28" s="123">
        <v>3.5458609059441093E-2</v>
      </c>
      <c r="W28" s="123">
        <v>5.8134819401840079E-2</v>
      </c>
      <c r="X28" s="158">
        <v>0.10070750988317281</v>
      </c>
      <c r="Y28" s="123">
        <v>1.9378273133946782E-2</v>
      </c>
      <c r="Z28" s="123">
        <v>1.6221038882855504E-2</v>
      </c>
      <c r="AA28" s="123">
        <v>1.6740755753639418E-2</v>
      </c>
      <c r="AB28" s="123">
        <v>6.8009320249160059E-3</v>
      </c>
      <c r="AC28" s="123">
        <v>1.0201398037374009E-2</v>
      </c>
      <c r="AD28" s="125">
        <v>2.9541806882851132E-3</v>
      </c>
    </row>
    <row r="29" spans="1:30" x14ac:dyDescent="0.3">
      <c r="A29" s="198"/>
      <c r="B29" s="198"/>
      <c r="C29" s="198"/>
      <c r="D29" s="126" t="s">
        <v>37</v>
      </c>
      <c r="E29" s="155">
        <v>114202</v>
      </c>
      <c r="F29" s="128" t="s">
        <v>57</v>
      </c>
      <c r="G29" s="128">
        <v>2</v>
      </c>
      <c r="H29" s="129">
        <v>3</v>
      </c>
      <c r="I29" s="131">
        <v>3</v>
      </c>
      <c r="J29" s="131">
        <v>3</v>
      </c>
      <c r="K29" s="130">
        <v>5</v>
      </c>
      <c r="L29" s="132">
        <v>0.19447209794925327</v>
      </c>
      <c r="M29" s="132">
        <v>0.42613419660865653</v>
      </c>
      <c r="N29" s="132">
        <v>0.75848135978131404</v>
      </c>
      <c r="O29" s="133">
        <v>1.4886351613803963E-2</v>
      </c>
      <c r="P29" s="133">
        <v>7.4953707036813075E-2</v>
      </c>
      <c r="Q29" s="133">
        <v>2.0774647497251747E-2</v>
      </c>
      <c r="R29" s="133">
        <v>3.1078126208924226E-2</v>
      </c>
      <c r="S29" s="133">
        <v>1.8821040843613718E-2</v>
      </c>
      <c r="T29" s="133">
        <v>4.298256512563034E-2</v>
      </c>
      <c r="U29" s="133">
        <v>1.1525486623733714E-2</v>
      </c>
      <c r="V29" s="133">
        <v>2.8366887247552874E-2</v>
      </c>
      <c r="W29" s="133">
        <v>5.8134819401840079E-2</v>
      </c>
      <c r="X29" s="134">
        <v>6.0424505929903685E-2</v>
      </c>
      <c r="Y29" s="133">
        <v>1.9378273133946782E-2</v>
      </c>
      <c r="Z29" s="133">
        <v>8.1105194414277521E-3</v>
      </c>
      <c r="AA29" s="133">
        <v>1.6740755753639418E-2</v>
      </c>
      <c r="AB29" s="133">
        <v>6.8009320249160059E-3</v>
      </c>
      <c r="AC29" s="133">
        <v>1.0201398037374009E-2</v>
      </c>
      <c r="AD29" s="135">
        <v>2.9541806882851132E-3</v>
      </c>
    </row>
    <row r="30" spans="1:30" x14ac:dyDescent="0.3">
      <c r="A30" s="198"/>
      <c r="B30" s="198"/>
      <c r="C30" s="198"/>
      <c r="D30" s="136">
        <v>160000</v>
      </c>
      <c r="E30" s="155">
        <v>310006</v>
      </c>
      <c r="F30" s="128" t="s">
        <v>58</v>
      </c>
      <c r="G30" s="128">
        <v>3</v>
      </c>
      <c r="H30" s="129">
        <v>5</v>
      </c>
      <c r="I30" s="131">
        <v>5</v>
      </c>
      <c r="J30" s="131">
        <v>5</v>
      </c>
      <c r="K30" s="130">
        <v>3</v>
      </c>
      <c r="L30" s="132">
        <v>0.18624613391398137</v>
      </c>
      <c r="M30" s="132">
        <v>0.41013898125318249</v>
      </c>
      <c r="N30" s="132">
        <v>0.79225378501247323</v>
      </c>
      <c r="O30" s="133">
        <v>5.9545406455215853E-3</v>
      </c>
      <c r="P30" s="133">
        <v>4.4972224222087839E-2</v>
      </c>
      <c r="Q30" s="133">
        <v>1.6619717997801396E-2</v>
      </c>
      <c r="R30" s="133">
        <v>1.8646875725354537E-2</v>
      </c>
      <c r="S30" s="133">
        <v>1.8821040843613718E-2</v>
      </c>
      <c r="T30" s="133">
        <v>5.3728206407037932E-2</v>
      </c>
      <c r="U30" s="133">
        <v>7.6836577491558094E-3</v>
      </c>
      <c r="V30" s="133">
        <v>2.1275165435664656E-2</v>
      </c>
      <c r="W30" s="133">
        <v>5.8134819401840079E-2</v>
      </c>
      <c r="X30" s="148">
        <v>0.10070750988317281</v>
      </c>
      <c r="Y30" s="133">
        <v>1.9378273133946782E-2</v>
      </c>
      <c r="Z30" s="133">
        <v>8.1105194414277521E-3</v>
      </c>
      <c r="AA30" s="133">
        <v>1.6740755753639418E-2</v>
      </c>
      <c r="AB30" s="133">
        <v>6.8009320249160059E-3</v>
      </c>
      <c r="AC30" s="133">
        <v>1.0201398037374009E-2</v>
      </c>
      <c r="AD30" s="135">
        <v>2.3633445506280903E-3</v>
      </c>
    </row>
    <row r="31" spans="1:30" x14ac:dyDescent="0.3">
      <c r="A31" s="198"/>
      <c r="B31" s="198"/>
      <c r="C31" s="198"/>
      <c r="D31" s="220"/>
      <c r="E31" s="151">
        <v>113568</v>
      </c>
      <c r="F31" s="128" t="s">
        <v>59</v>
      </c>
      <c r="G31" s="128">
        <v>4</v>
      </c>
      <c r="H31" s="129">
        <v>2</v>
      </c>
      <c r="I31" s="131">
        <v>2</v>
      </c>
      <c r="J31" s="131">
        <v>2</v>
      </c>
      <c r="K31" s="137">
        <v>2</v>
      </c>
      <c r="L31" s="132">
        <v>0.2060464041847328</v>
      </c>
      <c r="M31" s="132">
        <v>0.45255171455147736</v>
      </c>
      <c r="N31" s="132">
        <v>0.89045147596208662</v>
      </c>
      <c r="O31" s="133">
        <v>5.9545406455215853E-3</v>
      </c>
      <c r="P31" s="133">
        <v>7.4953707036813075E-2</v>
      </c>
      <c r="Q31" s="133">
        <v>1.6619717997801396E-2</v>
      </c>
      <c r="R31" s="133">
        <v>3.1078126208924226E-2</v>
      </c>
      <c r="S31" s="133">
        <v>1.8821040843613718E-2</v>
      </c>
      <c r="T31" s="133">
        <v>5.3728206407037932E-2</v>
      </c>
      <c r="U31" s="133">
        <v>7.6836577491558094E-3</v>
      </c>
      <c r="V31" s="133">
        <v>2.1275165435664656E-2</v>
      </c>
      <c r="W31" s="133">
        <v>5.8134819401840079E-2</v>
      </c>
      <c r="X31" s="134">
        <v>0.10070750988317281</v>
      </c>
      <c r="Y31" s="133">
        <v>1.9378273133946782E-2</v>
      </c>
      <c r="Z31" s="133">
        <v>8.1105194414277521E-3</v>
      </c>
      <c r="AA31" s="133">
        <v>1.6740755753639418E-2</v>
      </c>
      <c r="AB31" s="133">
        <v>6.8009320249160059E-3</v>
      </c>
      <c r="AC31" s="133">
        <v>1.0201398037374009E-2</v>
      </c>
      <c r="AD31" s="135">
        <v>2.3633445506280903E-3</v>
      </c>
    </row>
    <row r="32" spans="1:30" ht="15" thickBot="1" x14ac:dyDescent="0.35">
      <c r="A32" s="199"/>
      <c r="B32" s="199"/>
      <c r="C32" s="199"/>
      <c r="D32" s="221"/>
      <c r="E32" s="157">
        <v>113507</v>
      </c>
      <c r="F32" s="139" t="s">
        <v>60</v>
      </c>
      <c r="G32" s="139">
        <v>5</v>
      </c>
      <c r="H32" s="140">
        <v>4</v>
      </c>
      <c r="I32" s="142">
        <v>4</v>
      </c>
      <c r="J32" s="142">
        <v>4</v>
      </c>
      <c r="K32" s="141">
        <v>4</v>
      </c>
      <c r="L32" s="143">
        <v>0.18858232341088119</v>
      </c>
      <c r="M32" s="143">
        <v>0.41604610389283958</v>
      </c>
      <c r="N32" s="143">
        <v>0.78159000704119641</v>
      </c>
      <c r="O32" s="144">
        <v>5.9545406455215853E-3</v>
      </c>
      <c r="P32" s="144">
        <v>4.4972224222087839E-2</v>
      </c>
      <c r="Q32" s="144">
        <v>2.0774647497251747E-2</v>
      </c>
      <c r="R32" s="144">
        <v>6.2156252417848454E-3</v>
      </c>
      <c r="S32" s="144">
        <v>1.8821040843613718E-2</v>
      </c>
      <c r="T32" s="144">
        <v>5.3728206407037932E-2</v>
      </c>
      <c r="U32" s="144">
        <v>7.6836577491558094E-3</v>
      </c>
      <c r="V32" s="144">
        <v>3.5458609059441093E-2</v>
      </c>
      <c r="W32" s="144">
        <v>5.8134819401840079E-2</v>
      </c>
      <c r="X32" s="145">
        <v>0.10070750988317281</v>
      </c>
      <c r="Y32" s="144">
        <v>1.9378273133946782E-2</v>
      </c>
      <c r="Z32" s="144">
        <v>8.1105194414277521E-3</v>
      </c>
      <c r="AA32" s="144">
        <v>1.6740755753639418E-2</v>
      </c>
      <c r="AB32" s="144">
        <v>6.8009320249160059E-3</v>
      </c>
      <c r="AC32" s="144">
        <v>1.0201398037374009E-2</v>
      </c>
      <c r="AD32" s="146">
        <v>2.3633445506280903E-3</v>
      </c>
    </row>
    <row r="33" spans="1:30" x14ac:dyDescent="0.3">
      <c r="A33" s="197">
        <v>8</v>
      </c>
      <c r="B33" s="197" t="s">
        <v>54</v>
      </c>
      <c r="C33" s="197">
        <v>30</v>
      </c>
      <c r="D33" s="218" t="s">
        <v>62</v>
      </c>
      <c r="E33" s="154">
        <v>114305</v>
      </c>
      <c r="F33" s="118" t="s">
        <v>56</v>
      </c>
      <c r="G33" s="118">
        <v>1</v>
      </c>
      <c r="H33" s="119">
        <v>1</v>
      </c>
      <c r="I33" s="121">
        <v>1</v>
      </c>
      <c r="J33" s="121">
        <v>1</v>
      </c>
      <c r="K33" s="147">
        <v>1</v>
      </c>
      <c r="L33" s="122">
        <v>0.22494023279234909</v>
      </c>
      <c r="M33" s="122">
        <v>0.49400555670609025</v>
      </c>
      <c r="N33" s="122">
        <v>1</v>
      </c>
      <c r="O33" s="123">
        <v>1.4886351613803963E-2</v>
      </c>
      <c r="P33" s="123">
        <v>7.4953707036813075E-2</v>
      </c>
      <c r="Q33" s="123">
        <v>2.0774647497251747E-2</v>
      </c>
      <c r="R33" s="123">
        <v>3.1078126208924226E-2</v>
      </c>
      <c r="S33" s="123">
        <v>1.8821040843613718E-2</v>
      </c>
      <c r="T33" s="123">
        <v>5.8454547054432052E-2</v>
      </c>
      <c r="U33" s="123">
        <v>1.1525486623733714E-2</v>
      </c>
      <c r="V33" s="123">
        <v>3.5458609059441093E-2</v>
      </c>
      <c r="W33" s="123">
        <v>5.8134819401840079E-2</v>
      </c>
      <c r="X33" s="158">
        <v>9.7621642845219792E-2</v>
      </c>
      <c r="Y33" s="123">
        <v>1.9378273133946782E-2</v>
      </c>
      <c r="Z33" s="123">
        <v>1.6221038882855504E-2</v>
      </c>
      <c r="AA33" s="123">
        <v>1.6740755753639418E-2</v>
      </c>
      <c r="AB33" s="123">
        <v>6.8009320249160059E-3</v>
      </c>
      <c r="AC33" s="123">
        <v>1.0201398037374009E-2</v>
      </c>
      <c r="AD33" s="125">
        <v>2.9541806882851132E-3</v>
      </c>
    </row>
    <row r="34" spans="1:30" x14ac:dyDescent="0.3">
      <c r="A34" s="198"/>
      <c r="B34" s="198"/>
      <c r="C34" s="198"/>
      <c r="D34" s="219"/>
      <c r="E34" s="155">
        <v>114202</v>
      </c>
      <c r="F34" s="128" t="s">
        <v>57</v>
      </c>
      <c r="G34" s="128">
        <v>2</v>
      </c>
      <c r="H34" s="129">
        <v>2</v>
      </c>
      <c r="I34" s="131">
        <v>2</v>
      </c>
      <c r="J34" s="131">
        <v>2</v>
      </c>
      <c r="K34" s="130">
        <v>3</v>
      </c>
      <c r="L34" s="132">
        <v>0.20384461062786036</v>
      </c>
      <c r="M34" s="132">
        <v>0.44758807747284396</v>
      </c>
      <c r="N34" s="132">
        <v>0.8521972759703943</v>
      </c>
      <c r="O34" s="133">
        <v>1.4886351613803963E-2</v>
      </c>
      <c r="P34" s="133">
        <v>7.4953707036813075E-2</v>
      </c>
      <c r="Q34" s="133">
        <v>2.0774647497251747E-2</v>
      </c>
      <c r="R34" s="133">
        <v>3.1078126208924226E-2</v>
      </c>
      <c r="S34" s="133">
        <v>1.8821040843613718E-2</v>
      </c>
      <c r="T34" s="133">
        <v>4.6763637643545637E-2</v>
      </c>
      <c r="U34" s="133">
        <v>1.1525486623733714E-2</v>
      </c>
      <c r="V34" s="133">
        <v>2.8366887247552874E-2</v>
      </c>
      <c r="W34" s="133">
        <v>5.8134819401840079E-2</v>
      </c>
      <c r="X34" s="134">
        <v>7.8097314276175819E-2</v>
      </c>
      <c r="Y34" s="133">
        <v>1.9378273133946782E-2</v>
      </c>
      <c r="Z34" s="133">
        <v>8.1105194414277521E-3</v>
      </c>
      <c r="AA34" s="133">
        <v>1.6740755753639418E-2</v>
      </c>
      <c r="AB34" s="133">
        <v>6.8009320249160059E-3</v>
      </c>
      <c r="AC34" s="133">
        <v>1.0201398037374009E-2</v>
      </c>
      <c r="AD34" s="135">
        <v>2.9541806882851132E-3</v>
      </c>
    </row>
    <row r="35" spans="1:30" x14ac:dyDescent="0.3">
      <c r="A35" s="198"/>
      <c r="B35" s="198"/>
      <c r="C35" s="198"/>
      <c r="D35" s="126" t="s">
        <v>37</v>
      </c>
      <c r="E35" s="155">
        <v>310006</v>
      </c>
      <c r="F35" s="128" t="s">
        <v>58</v>
      </c>
      <c r="G35" s="128" t="s">
        <v>42</v>
      </c>
      <c r="H35" s="129" t="s">
        <v>42</v>
      </c>
      <c r="I35" s="131">
        <v>5</v>
      </c>
      <c r="J35" s="131">
        <v>5</v>
      </c>
      <c r="K35" s="137">
        <v>5</v>
      </c>
      <c r="L35" s="132">
        <v>0.18127268532347834</v>
      </c>
      <c r="M35" s="132">
        <v>0.40008854545173711</v>
      </c>
      <c r="N35" s="132">
        <v>0.77910872567036693</v>
      </c>
      <c r="O35" s="133">
        <v>5.9545406455215853E-3</v>
      </c>
      <c r="P35" s="133">
        <v>4.4972224222087839E-2</v>
      </c>
      <c r="Q35" s="133">
        <v>1.6619717997801396E-2</v>
      </c>
      <c r="R35" s="133">
        <v>1.8646875725354537E-2</v>
      </c>
      <c r="S35" s="133">
        <v>1.8821040843613718E-2</v>
      </c>
      <c r="T35" s="133">
        <v>4.6763637643545637E-2</v>
      </c>
      <c r="U35" s="133">
        <v>7.6836577491558094E-3</v>
      </c>
      <c r="V35" s="133">
        <v>2.1275165435664656E-2</v>
      </c>
      <c r="W35" s="133">
        <v>5.8134819401840079E-2</v>
      </c>
      <c r="X35" s="134">
        <v>9.7621642845219792E-2</v>
      </c>
      <c r="Y35" s="133">
        <v>1.9378273133946782E-2</v>
      </c>
      <c r="Z35" s="133">
        <v>8.1105194414277521E-3</v>
      </c>
      <c r="AA35" s="133">
        <v>1.6740755753639418E-2</v>
      </c>
      <c r="AB35" s="133">
        <v>6.8009320249160059E-3</v>
      </c>
      <c r="AC35" s="133">
        <v>1.0201398037374009E-2</v>
      </c>
      <c r="AD35" s="135">
        <v>2.3633445506280903E-3</v>
      </c>
    </row>
    <row r="36" spans="1:30" x14ac:dyDescent="0.3">
      <c r="A36" s="198"/>
      <c r="B36" s="198"/>
      <c r="C36" s="198"/>
      <c r="D36" s="136">
        <v>134000</v>
      </c>
      <c r="E36" s="151">
        <v>113568</v>
      </c>
      <c r="F36" s="128" t="s">
        <v>59</v>
      </c>
      <c r="G36" s="128" t="s">
        <v>42</v>
      </c>
      <c r="H36" s="129" t="s">
        <v>42</v>
      </c>
      <c r="I36" s="131">
        <v>3</v>
      </c>
      <c r="J36" s="131">
        <v>3</v>
      </c>
      <c r="K36" s="130">
        <v>2</v>
      </c>
      <c r="L36" s="132">
        <v>0.20107295559422977</v>
      </c>
      <c r="M36" s="132">
        <v>0.44250127875003203</v>
      </c>
      <c r="N36" s="132">
        <v>0.87152657055582439</v>
      </c>
      <c r="O36" s="133">
        <v>5.9545406455215853E-3</v>
      </c>
      <c r="P36" s="133">
        <v>7.4953707036813075E-2</v>
      </c>
      <c r="Q36" s="133">
        <v>1.6619717997801396E-2</v>
      </c>
      <c r="R36" s="133">
        <v>3.1078126208924226E-2</v>
      </c>
      <c r="S36" s="133">
        <v>1.8821040843613718E-2</v>
      </c>
      <c r="T36" s="133">
        <v>4.6763637643545637E-2</v>
      </c>
      <c r="U36" s="133">
        <v>7.6836577491558094E-3</v>
      </c>
      <c r="V36" s="133">
        <v>2.1275165435664656E-2</v>
      </c>
      <c r="W36" s="133">
        <v>5.8134819401840079E-2</v>
      </c>
      <c r="X36" s="134">
        <v>9.7621642845219792E-2</v>
      </c>
      <c r="Y36" s="133">
        <v>1.9378273133946782E-2</v>
      </c>
      <c r="Z36" s="133">
        <v>8.1105194414277521E-3</v>
      </c>
      <c r="AA36" s="133">
        <v>1.6740755753639418E-2</v>
      </c>
      <c r="AB36" s="133">
        <v>6.8009320249160059E-3</v>
      </c>
      <c r="AC36" s="133">
        <v>1.0201398037374009E-2</v>
      </c>
      <c r="AD36" s="135">
        <v>2.3633445506280903E-3</v>
      </c>
    </row>
    <row r="37" spans="1:30" ht="15" thickBot="1" x14ac:dyDescent="0.35">
      <c r="A37" s="199"/>
      <c r="B37" s="199"/>
      <c r="C37" s="199"/>
      <c r="D37" s="156"/>
      <c r="E37" s="157">
        <v>113507</v>
      </c>
      <c r="F37" s="139" t="s">
        <v>60</v>
      </c>
      <c r="G37" s="139">
        <v>3</v>
      </c>
      <c r="H37" s="140">
        <v>3</v>
      </c>
      <c r="I37" s="142">
        <v>4</v>
      </c>
      <c r="J37" s="142">
        <v>4</v>
      </c>
      <c r="K37" s="141">
        <v>4</v>
      </c>
      <c r="L37" s="143">
        <v>0.18886951566208068</v>
      </c>
      <c r="M37" s="143">
        <v>0.41768657750228066</v>
      </c>
      <c r="N37" s="143">
        <v>0.78126422480641922</v>
      </c>
      <c r="O37" s="144">
        <v>5.9545406455215853E-3</v>
      </c>
      <c r="P37" s="144">
        <v>4.4972224222087839E-2</v>
      </c>
      <c r="Q37" s="144">
        <v>2.0774647497251747E-2</v>
      </c>
      <c r="R37" s="144">
        <v>6.2156252417848454E-3</v>
      </c>
      <c r="S37" s="144">
        <v>1.8821040843613718E-2</v>
      </c>
      <c r="T37" s="144">
        <v>5.8454547054432052E-2</v>
      </c>
      <c r="U37" s="144">
        <v>7.6836577491558094E-3</v>
      </c>
      <c r="V37" s="144">
        <v>3.5458609059441093E-2</v>
      </c>
      <c r="W37" s="144">
        <v>5.8134819401840079E-2</v>
      </c>
      <c r="X37" s="145">
        <v>9.7621642845219792E-2</v>
      </c>
      <c r="Y37" s="144">
        <v>1.9378273133946782E-2</v>
      </c>
      <c r="Z37" s="144">
        <v>8.1105194414277521E-3</v>
      </c>
      <c r="AA37" s="144">
        <v>1.6740755753639418E-2</v>
      </c>
      <c r="AB37" s="144">
        <v>6.8009320249160059E-3</v>
      </c>
      <c r="AC37" s="144">
        <v>1.0201398037374009E-2</v>
      </c>
      <c r="AD37" s="146">
        <v>2.3633445506280903E-3</v>
      </c>
    </row>
    <row r="38" spans="1:30" x14ac:dyDescent="0.3">
      <c r="A38" s="197">
        <v>9</v>
      </c>
      <c r="B38" s="197" t="s">
        <v>54</v>
      </c>
      <c r="C38" s="197">
        <v>40</v>
      </c>
      <c r="D38" s="218" t="s">
        <v>63</v>
      </c>
      <c r="E38" s="154">
        <v>114305</v>
      </c>
      <c r="F38" s="118" t="s">
        <v>56</v>
      </c>
      <c r="G38" s="118">
        <v>1</v>
      </c>
      <c r="H38" s="119">
        <v>1</v>
      </c>
      <c r="I38" s="121">
        <v>1</v>
      </c>
      <c r="J38" s="121">
        <v>1</v>
      </c>
      <c r="K38" s="121">
        <v>1</v>
      </c>
      <c r="L38" s="122">
        <v>0.22379661521806593</v>
      </c>
      <c r="M38" s="122">
        <v>0.49149319768347333</v>
      </c>
      <c r="N38" s="122">
        <v>1</v>
      </c>
      <c r="O38" s="123">
        <v>1.4886351613803963E-2</v>
      </c>
      <c r="P38" s="123">
        <v>7.4953707036813075E-2</v>
      </c>
      <c r="Q38" s="123">
        <v>2.0774647497251747E-2</v>
      </c>
      <c r="R38" s="123">
        <v>3.1078126208924226E-2</v>
      </c>
      <c r="S38" s="123">
        <v>1.8821040843613718E-2</v>
      </c>
      <c r="T38" s="123">
        <v>5.594218803181502E-2</v>
      </c>
      <c r="U38" s="123">
        <v>1.1525486623733714E-2</v>
      </c>
      <c r="V38" s="123">
        <v>3.5458609059441093E-2</v>
      </c>
      <c r="W38" s="123">
        <v>5.8134819401840079E-2</v>
      </c>
      <c r="X38" s="158">
        <v>9.7621642845219792E-2</v>
      </c>
      <c r="Y38" s="123">
        <v>1.9378273133946782E-2</v>
      </c>
      <c r="Z38" s="123">
        <v>1.6221038882855504E-2</v>
      </c>
      <c r="AA38" s="123">
        <v>1.6740755753639418E-2</v>
      </c>
      <c r="AB38" s="123">
        <v>6.8009320249160059E-3</v>
      </c>
      <c r="AC38" s="123">
        <v>1.0201398037374009E-2</v>
      </c>
      <c r="AD38" s="125">
        <v>2.9541806882851132E-3</v>
      </c>
    </row>
    <row r="39" spans="1:30" x14ac:dyDescent="0.3">
      <c r="A39" s="198"/>
      <c r="B39" s="198"/>
      <c r="C39" s="198"/>
      <c r="D39" s="219"/>
      <c r="E39" s="155">
        <v>114202</v>
      </c>
      <c r="F39" s="128" t="s">
        <v>57</v>
      </c>
      <c r="G39" s="128">
        <v>2</v>
      </c>
      <c r="H39" s="129">
        <v>2</v>
      </c>
      <c r="I39" s="131">
        <v>2</v>
      </c>
      <c r="J39" s="131">
        <v>2</v>
      </c>
      <c r="K39" s="131">
        <v>2</v>
      </c>
      <c r="L39" s="132">
        <v>0.21169152715951267</v>
      </c>
      <c r="M39" s="132">
        <v>0.46510251882379433</v>
      </c>
      <c r="N39" s="132">
        <v>0.90942567308583677</v>
      </c>
      <c r="O39" s="133">
        <v>1.4886351613803963E-2</v>
      </c>
      <c r="P39" s="133">
        <v>7.4953707036813075E-2</v>
      </c>
      <c r="Q39" s="133">
        <v>2.0774647497251747E-2</v>
      </c>
      <c r="R39" s="133">
        <v>3.1078126208924226E-2</v>
      </c>
      <c r="S39" s="133">
        <v>1.8821040843613718E-2</v>
      </c>
      <c r="T39" s="133">
        <v>4.4753750425452016E-2</v>
      </c>
      <c r="U39" s="133">
        <v>1.1525486623733714E-2</v>
      </c>
      <c r="V39" s="133">
        <v>2.8366887247552874E-2</v>
      </c>
      <c r="W39" s="133">
        <v>5.8134819401840079E-2</v>
      </c>
      <c r="X39" s="134">
        <v>9.7621642845219792E-2</v>
      </c>
      <c r="Y39" s="133">
        <v>1.9378273133946782E-2</v>
      </c>
      <c r="Z39" s="133">
        <v>8.1105194414277521E-3</v>
      </c>
      <c r="AA39" s="133">
        <v>1.6740755753639418E-2</v>
      </c>
      <c r="AB39" s="133">
        <v>6.8009320249160059E-3</v>
      </c>
      <c r="AC39" s="133">
        <v>1.0201398037374009E-2</v>
      </c>
      <c r="AD39" s="135">
        <v>2.9541806882851132E-3</v>
      </c>
    </row>
    <row r="40" spans="1:30" x14ac:dyDescent="0.3">
      <c r="A40" s="198"/>
      <c r="B40" s="198"/>
      <c r="C40" s="198"/>
      <c r="D40" s="126" t="s">
        <v>37</v>
      </c>
      <c r="E40" s="155">
        <v>310006</v>
      </c>
      <c r="F40" s="128" t="s">
        <v>58</v>
      </c>
      <c r="G40" s="128" t="s">
        <v>42</v>
      </c>
      <c r="H40" s="129" t="s">
        <v>42</v>
      </c>
      <c r="I40" s="131">
        <v>5</v>
      </c>
      <c r="J40" s="131">
        <v>5</v>
      </c>
      <c r="K40" s="131">
        <v>5</v>
      </c>
      <c r="L40" s="132">
        <v>0.17159598067297296</v>
      </c>
      <c r="M40" s="132">
        <v>0.37855432966459956</v>
      </c>
      <c r="N40" s="132">
        <v>0.7412196243822835</v>
      </c>
      <c r="O40" s="133">
        <v>5.9545406455215853E-3</v>
      </c>
      <c r="P40" s="133">
        <v>4.4972224222087839E-2</v>
      </c>
      <c r="Q40" s="133">
        <v>1.6619717997801396E-2</v>
      </c>
      <c r="R40" s="133">
        <v>1.8646875725354537E-2</v>
      </c>
      <c r="S40" s="133">
        <v>1.8821040843613718E-2</v>
      </c>
      <c r="T40" s="133">
        <v>4.4753750425452016E-2</v>
      </c>
      <c r="U40" s="133">
        <v>7.6836577491558094E-3</v>
      </c>
      <c r="V40" s="133">
        <v>2.1275165435664656E-2</v>
      </c>
      <c r="W40" s="133">
        <v>5.8134819401840079E-2</v>
      </c>
      <c r="X40" s="134">
        <v>7.8097314276175819E-2</v>
      </c>
      <c r="Y40" s="133">
        <v>1.9378273133946782E-2</v>
      </c>
      <c r="Z40" s="133">
        <v>8.1105194414277521E-3</v>
      </c>
      <c r="AA40" s="133">
        <v>1.6740755753639418E-2</v>
      </c>
      <c r="AB40" s="133">
        <v>6.8009320249160059E-3</v>
      </c>
      <c r="AC40" s="133">
        <v>1.0201398037374009E-2</v>
      </c>
      <c r="AD40" s="135">
        <v>2.3633445506280903E-3</v>
      </c>
    </row>
    <row r="41" spans="1:30" x14ac:dyDescent="0.3">
      <c r="A41" s="198"/>
      <c r="B41" s="198"/>
      <c r="C41" s="198"/>
      <c r="D41" s="159">
        <v>90000</v>
      </c>
      <c r="E41" s="151">
        <v>113568</v>
      </c>
      <c r="F41" s="128" t="s">
        <v>59</v>
      </c>
      <c r="G41" s="128">
        <v>3</v>
      </c>
      <c r="H41" s="129">
        <v>3</v>
      </c>
      <c r="I41" s="131">
        <v>3</v>
      </c>
      <c r="J41" s="131">
        <v>3</v>
      </c>
      <c r="K41" s="131">
        <v>3</v>
      </c>
      <c r="L41" s="132">
        <v>0.20518997886164916</v>
      </c>
      <c r="M41" s="132">
        <v>0.45167982913830146</v>
      </c>
      <c r="N41" s="132">
        <v>0.88972507303326087</v>
      </c>
      <c r="O41" s="133">
        <v>5.9545406455215853E-3</v>
      </c>
      <c r="P41" s="133">
        <v>7.4953707036813075E-2</v>
      </c>
      <c r="Q41" s="133">
        <v>1.6619717997801396E-2</v>
      </c>
      <c r="R41" s="133">
        <v>3.1078126208924226E-2</v>
      </c>
      <c r="S41" s="133">
        <v>1.8821040843613718E-2</v>
      </c>
      <c r="T41" s="133">
        <v>5.594218803181502E-2</v>
      </c>
      <c r="U41" s="133">
        <v>7.6836577491558094E-3</v>
      </c>
      <c r="V41" s="133">
        <v>2.1275165435664656E-2</v>
      </c>
      <c r="W41" s="133">
        <v>5.8134819401840079E-2</v>
      </c>
      <c r="X41" s="134">
        <v>9.7621642845219792E-2</v>
      </c>
      <c r="Y41" s="133">
        <v>1.9378273133946782E-2</v>
      </c>
      <c r="Z41" s="133">
        <v>8.1105194414277521E-3</v>
      </c>
      <c r="AA41" s="133">
        <v>1.6740755753639418E-2</v>
      </c>
      <c r="AB41" s="133">
        <v>6.8009320249160059E-3</v>
      </c>
      <c r="AC41" s="133">
        <v>1.0201398037374009E-2</v>
      </c>
      <c r="AD41" s="135">
        <v>2.3633445506280903E-3</v>
      </c>
    </row>
    <row r="42" spans="1:30" ht="15" thickBot="1" x14ac:dyDescent="0.35">
      <c r="A42" s="199"/>
      <c r="B42" s="199"/>
      <c r="C42" s="199"/>
      <c r="D42" s="156"/>
      <c r="E42" s="157">
        <v>113507</v>
      </c>
      <c r="F42" s="139" t="s">
        <v>60</v>
      </c>
      <c r="G42" s="139">
        <v>4</v>
      </c>
      <c r="H42" s="140">
        <v>4</v>
      </c>
      <c r="I42" s="142">
        <v>4</v>
      </c>
      <c r="J42" s="142">
        <v>4</v>
      </c>
      <c r="K42" s="142">
        <v>4</v>
      </c>
      <c r="L42" s="143">
        <v>0.18772589808779752</v>
      </c>
      <c r="M42" s="143">
        <v>0.41517421847966363</v>
      </c>
      <c r="N42" s="143">
        <v>0.78010686115640127</v>
      </c>
      <c r="O42" s="144">
        <v>5.9545406455215853E-3</v>
      </c>
      <c r="P42" s="144">
        <v>4.4972224222087839E-2</v>
      </c>
      <c r="Q42" s="144">
        <v>2.0774647497251747E-2</v>
      </c>
      <c r="R42" s="144">
        <v>6.2156252417848454E-3</v>
      </c>
      <c r="S42" s="144">
        <v>1.8821040843613718E-2</v>
      </c>
      <c r="T42" s="144">
        <v>5.594218803181502E-2</v>
      </c>
      <c r="U42" s="144">
        <v>7.6836577491558094E-3</v>
      </c>
      <c r="V42" s="144">
        <v>3.5458609059441093E-2</v>
      </c>
      <c r="W42" s="144">
        <v>5.8134819401840079E-2</v>
      </c>
      <c r="X42" s="145">
        <v>9.7621642845219792E-2</v>
      </c>
      <c r="Y42" s="144">
        <v>1.9378273133946782E-2</v>
      </c>
      <c r="Z42" s="144">
        <v>8.1105194414277521E-3</v>
      </c>
      <c r="AA42" s="144">
        <v>1.6740755753639418E-2</v>
      </c>
      <c r="AB42" s="144">
        <v>6.8009320249160059E-3</v>
      </c>
      <c r="AC42" s="144">
        <v>1.0201398037374009E-2</v>
      </c>
      <c r="AD42" s="146">
        <v>2.3633445506280903E-3</v>
      </c>
    </row>
    <row r="43" spans="1:30" x14ac:dyDescent="0.3">
      <c r="A43" s="197">
        <v>10</v>
      </c>
      <c r="B43" s="197" t="s">
        <v>54</v>
      </c>
      <c r="C43" s="197">
        <v>50</v>
      </c>
      <c r="D43" s="223" t="s">
        <v>64</v>
      </c>
      <c r="E43" s="154">
        <v>114305</v>
      </c>
      <c r="F43" s="118" t="s">
        <v>56</v>
      </c>
      <c r="G43" s="118">
        <v>1</v>
      </c>
      <c r="H43" s="119">
        <v>1</v>
      </c>
      <c r="I43" s="121">
        <v>1</v>
      </c>
      <c r="J43" s="121">
        <v>1</v>
      </c>
      <c r="K43" s="121">
        <v>1</v>
      </c>
      <c r="L43" s="122">
        <v>0.22777925639582905</v>
      </c>
      <c r="M43" s="122">
        <v>0.49697150063436513</v>
      </c>
      <c r="N43" s="122">
        <v>1</v>
      </c>
      <c r="O43" s="123">
        <v>1.4886351613803963E-2</v>
      </c>
      <c r="P43" s="123">
        <v>7.4953707036813075E-2</v>
      </c>
      <c r="Q43" s="123">
        <v>2.0774647497251747E-2</v>
      </c>
      <c r="R43" s="123">
        <v>3.1078126208924226E-2</v>
      </c>
      <c r="S43" s="123">
        <v>1.8821040843613718E-2</v>
      </c>
      <c r="T43" s="123">
        <v>5.594218803181502E-2</v>
      </c>
      <c r="U43" s="123">
        <v>1.1525486623733714E-2</v>
      </c>
      <c r="V43" s="123">
        <v>3.5458609059441093E-2</v>
      </c>
      <c r="W43" s="123">
        <v>5.8134819401840079E-2</v>
      </c>
      <c r="X43" s="158">
        <v>0.10309994579611159</v>
      </c>
      <c r="Y43" s="123">
        <v>1.9378273133946782E-2</v>
      </c>
      <c r="Z43" s="123">
        <v>1.6221038882855504E-2</v>
      </c>
      <c r="AA43" s="123">
        <v>1.6740755753639418E-2</v>
      </c>
      <c r="AB43" s="123">
        <v>6.8009320249160059E-3</v>
      </c>
      <c r="AC43" s="123">
        <v>1.0201398037374009E-2</v>
      </c>
      <c r="AD43" s="125">
        <v>2.9541806882851132E-3</v>
      </c>
    </row>
    <row r="44" spans="1:30" x14ac:dyDescent="0.3">
      <c r="A44" s="198"/>
      <c r="B44" s="198"/>
      <c r="C44" s="198"/>
      <c r="D44" s="224"/>
      <c r="E44" s="155">
        <v>114202</v>
      </c>
      <c r="F44" s="128" t="s">
        <v>57</v>
      </c>
      <c r="G44" s="128">
        <v>2</v>
      </c>
      <c r="H44" s="129">
        <v>2</v>
      </c>
      <c r="I44" s="131">
        <v>2</v>
      </c>
      <c r="J44" s="131">
        <v>2</v>
      </c>
      <c r="K44" s="131">
        <v>2</v>
      </c>
      <c r="L44" s="132">
        <v>0.21567416833727579</v>
      </c>
      <c r="M44" s="132">
        <v>0.47058082177468613</v>
      </c>
      <c r="N44" s="132">
        <v>0.91123041458326792</v>
      </c>
      <c r="O44" s="133">
        <v>1.4886351613803963E-2</v>
      </c>
      <c r="P44" s="133">
        <v>7.4953707036813075E-2</v>
      </c>
      <c r="Q44" s="133">
        <v>2.0774647497251747E-2</v>
      </c>
      <c r="R44" s="133">
        <v>3.1078126208924226E-2</v>
      </c>
      <c r="S44" s="133">
        <v>1.8821040843613718E-2</v>
      </c>
      <c r="T44" s="133">
        <v>4.4753750425452016E-2</v>
      </c>
      <c r="U44" s="133">
        <v>1.1525486623733714E-2</v>
      </c>
      <c r="V44" s="133">
        <v>2.8366887247552874E-2</v>
      </c>
      <c r="W44" s="133">
        <v>5.8134819401840079E-2</v>
      </c>
      <c r="X44" s="134">
        <v>0.10309994579611159</v>
      </c>
      <c r="Y44" s="133">
        <v>1.9378273133946782E-2</v>
      </c>
      <c r="Z44" s="133">
        <v>8.1105194414277521E-3</v>
      </c>
      <c r="AA44" s="133">
        <v>1.6740755753639418E-2</v>
      </c>
      <c r="AB44" s="133">
        <v>6.8009320249160059E-3</v>
      </c>
      <c r="AC44" s="133">
        <v>1.0201398037374009E-2</v>
      </c>
      <c r="AD44" s="135">
        <v>2.9541806882851132E-3</v>
      </c>
    </row>
    <row r="45" spans="1:30" x14ac:dyDescent="0.3">
      <c r="A45" s="198"/>
      <c r="B45" s="198"/>
      <c r="C45" s="198"/>
      <c r="D45" s="126" t="s">
        <v>37</v>
      </c>
      <c r="E45" s="155">
        <v>310006</v>
      </c>
      <c r="F45" s="128" t="s">
        <v>58</v>
      </c>
      <c r="G45" s="128" t="s">
        <v>42</v>
      </c>
      <c r="H45" s="129" t="s">
        <v>42</v>
      </c>
      <c r="I45" s="131">
        <v>5</v>
      </c>
      <c r="J45" s="131">
        <v>5</v>
      </c>
      <c r="K45" s="131">
        <v>5</v>
      </c>
      <c r="L45" s="132">
        <v>0.15566541596192049</v>
      </c>
      <c r="M45" s="132">
        <v>0.34169699370686835</v>
      </c>
      <c r="N45" s="132">
        <v>0.59382361888214419</v>
      </c>
      <c r="O45" s="133">
        <v>5.9545406455215853E-3</v>
      </c>
      <c r="P45" s="133">
        <v>4.4972224222087839E-2</v>
      </c>
      <c r="Q45" s="133">
        <v>1.6619717997801396E-2</v>
      </c>
      <c r="R45" s="133">
        <v>1.8646875725354537E-2</v>
      </c>
      <c r="S45" s="133">
        <v>1.8821040843613718E-2</v>
      </c>
      <c r="T45" s="133">
        <v>4.4753750425452016E-2</v>
      </c>
      <c r="U45" s="133">
        <v>7.6836577491558094E-3</v>
      </c>
      <c r="V45" s="133">
        <v>2.1275165435664656E-2</v>
      </c>
      <c r="W45" s="133">
        <v>5.8134819401840079E-2</v>
      </c>
      <c r="X45" s="148">
        <v>4.1239978318444635E-2</v>
      </c>
      <c r="Y45" s="133">
        <v>1.9378273133946782E-2</v>
      </c>
      <c r="Z45" s="133">
        <v>8.1105194414277521E-3</v>
      </c>
      <c r="AA45" s="133">
        <v>1.6740755753639418E-2</v>
      </c>
      <c r="AB45" s="133">
        <v>6.8009320249160059E-3</v>
      </c>
      <c r="AC45" s="133">
        <v>1.0201398037374009E-2</v>
      </c>
      <c r="AD45" s="135">
        <v>2.3633445506280903E-3</v>
      </c>
    </row>
    <row r="46" spans="1:30" x14ac:dyDescent="0.3">
      <c r="A46" s="198"/>
      <c r="B46" s="198"/>
      <c r="C46" s="198"/>
      <c r="D46" s="136">
        <v>80000</v>
      </c>
      <c r="E46" s="151">
        <v>113568</v>
      </c>
      <c r="F46" s="128" t="s">
        <v>59</v>
      </c>
      <c r="G46" s="128">
        <v>3</v>
      </c>
      <c r="H46" s="129">
        <v>3</v>
      </c>
      <c r="I46" s="131">
        <v>3</v>
      </c>
      <c r="J46" s="131">
        <v>3</v>
      </c>
      <c r="K46" s="131">
        <v>3</v>
      </c>
      <c r="L46" s="132">
        <v>0.20917262003941228</v>
      </c>
      <c r="M46" s="132">
        <v>0.45715813208919326</v>
      </c>
      <c r="N46" s="132">
        <v>0.89184557839448231</v>
      </c>
      <c r="O46" s="133">
        <v>5.9545406455215853E-3</v>
      </c>
      <c r="P46" s="133">
        <v>7.4953707036813075E-2</v>
      </c>
      <c r="Q46" s="133">
        <v>1.6619717997801396E-2</v>
      </c>
      <c r="R46" s="133">
        <v>3.1078126208924226E-2</v>
      </c>
      <c r="S46" s="133">
        <v>1.8821040843613718E-2</v>
      </c>
      <c r="T46" s="133">
        <v>5.594218803181502E-2</v>
      </c>
      <c r="U46" s="133">
        <v>7.6836577491558094E-3</v>
      </c>
      <c r="V46" s="133">
        <v>2.1275165435664656E-2</v>
      </c>
      <c r="W46" s="133">
        <v>5.8134819401840079E-2</v>
      </c>
      <c r="X46" s="134">
        <v>0.10309994579611159</v>
      </c>
      <c r="Y46" s="133">
        <v>1.9378273133946782E-2</v>
      </c>
      <c r="Z46" s="133">
        <v>8.1105194414277521E-3</v>
      </c>
      <c r="AA46" s="133">
        <v>1.6740755753639418E-2</v>
      </c>
      <c r="AB46" s="133">
        <v>6.8009320249160059E-3</v>
      </c>
      <c r="AC46" s="133">
        <v>1.0201398037374009E-2</v>
      </c>
      <c r="AD46" s="135">
        <v>2.3633445506280903E-3</v>
      </c>
    </row>
    <row r="47" spans="1:30" ht="15" thickBot="1" x14ac:dyDescent="0.35">
      <c r="A47" s="199"/>
      <c r="B47" s="199"/>
      <c r="C47" s="199"/>
      <c r="D47" s="156"/>
      <c r="E47" s="157">
        <v>113507</v>
      </c>
      <c r="F47" s="139" t="s">
        <v>60</v>
      </c>
      <c r="G47" s="139">
        <v>4</v>
      </c>
      <c r="H47" s="140">
        <v>4</v>
      </c>
      <c r="I47" s="142">
        <v>4</v>
      </c>
      <c r="J47" s="142">
        <v>4</v>
      </c>
      <c r="K47" s="142">
        <v>4</v>
      </c>
      <c r="L47" s="143">
        <v>0.19170853926556064</v>
      </c>
      <c r="M47" s="143">
        <v>0.42065252143055543</v>
      </c>
      <c r="N47" s="143">
        <v>0.78443007309305157</v>
      </c>
      <c r="O47" s="144">
        <v>5.9545406455215853E-3</v>
      </c>
      <c r="P47" s="144">
        <v>4.4972224222087839E-2</v>
      </c>
      <c r="Q47" s="144">
        <v>2.0774647497251747E-2</v>
      </c>
      <c r="R47" s="144">
        <v>6.2156252417848454E-3</v>
      </c>
      <c r="S47" s="144">
        <v>1.8821040843613718E-2</v>
      </c>
      <c r="T47" s="144">
        <v>5.594218803181502E-2</v>
      </c>
      <c r="U47" s="144">
        <v>7.6836577491558094E-3</v>
      </c>
      <c r="V47" s="144">
        <v>3.5458609059441093E-2</v>
      </c>
      <c r="W47" s="144">
        <v>5.8134819401840079E-2</v>
      </c>
      <c r="X47" s="145">
        <v>0.10309994579611159</v>
      </c>
      <c r="Y47" s="144">
        <v>1.9378273133946782E-2</v>
      </c>
      <c r="Z47" s="144">
        <v>8.1105194414277521E-3</v>
      </c>
      <c r="AA47" s="144">
        <v>1.6740755753639418E-2</v>
      </c>
      <c r="AB47" s="144">
        <v>6.8009320249160059E-3</v>
      </c>
      <c r="AC47" s="144">
        <v>1.0201398037374009E-2</v>
      </c>
      <c r="AD47" s="146">
        <v>2.3633445506280903E-3</v>
      </c>
    </row>
    <row r="48" spans="1:30" x14ac:dyDescent="0.3">
      <c r="A48" s="197">
        <v>11</v>
      </c>
      <c r="B48" s="197" t="s">
        <v>54</v>
      </c>
      <c r="C48" s="197">
        <v>60</v>
      </c>
      <c r="D48" s="218" t="s">
        <v>65</v>
      </c>
      <c r="E48" s="154">
        <v>114305</v>
      </c>
      <c r="F48" s="118" t="s">
        <v>56</v>
      </c>
      <c r="G48" s="118">
        <v>1</v>
      </c>
      <c r="H48" s="119">
        <v>1</v>
      </c>
      <c r="I48" s="121">
        <v>1</v>
      </c>
      <c r="J48" s="121">
        <v>1</v>
      </c>
      <c r="K48" s="121">
        <v>1</v>
      </c>
      <c r="L48" s="122">
        <v>0.22204425309985015</v>
      </c>
      <c r="M48" s="122">
        <v>0.48791317445887716</v>
      </c>
      <c r="N48" s="122">
        <v>1</v>
      </c>
      <c r="O48" s="123">
        <v>1.4886351613803963E-2</v>
      </c>
      <c r="P48" s="123">
        <v>7.4953707036813075E-2</v>
      </c>
      <c r="Q48" s="123">
        <v>2.0774647497251747E-2</v>
      </c>
      <c r="R48" s="123">
        <v>3.1078126208924226E-2</v>
      </c>
      <c r="S48" s="123">
        <v>1.8821040843613718E-2</v>
      </c>
      <c r="T48" s="123">
        <v>5.594218803181502E-2</v>
      </c>
      <c r="U48" s="123">
        <v>1.1525486623733714E-2</v>
      </c>
      <c r="V48" s="123">
        <v>3.5458609059441093E-2</v>
      </c>
      <c r="W48" s="123">
        <v>5.8134819401840079E-2</v>
      </c>
      <c r="X48" s="158">
        <v>9.4041619620623684E-2</v>
      </c>
      <c r="Y48" s="123">
        <v>1.9378273133946782E-2</v>
      </c>
      <c r="Z48" s="123">
        <v>1.6221038882855504E-2</v>
      </c>
      <c r="AA48" s="123">
        <v>1.6740755753639418E-2</v>
      </c>
      <c r="AB48" s="123">
        <v>6.8009320249160059E-3</v>
      </c>
      <c r="AC48" s="123">
        <v>1.0201398037374009E-2</v>
      </c>
      <c r="AD48" s="125">
        <v>2.9541806882851132E-3</v>
      </c>
    </row>
    <row r="49" spans="1:30" x14ac:dyDescent="0.3">
      <c r="A49" s="198"/>
      <c r="B49" s="198"/>
      <c r="C49" s="198"/>
      <c r="D49" s="219"/>
      <c r="E49" s="155">
        <v>114202</v>
      </c>
      <c r="F49" s="128" t="s">
        <v>57</v>
      </c>
      <c r="G49" s="128">
        <v>2</v>
      </c>
      <c r="H49" s="129">
        <v>2</v>
      </c>
      <c r="I49" s="131">
        <v>2</v>
      </c>
      <c r="J49" s="131">
        <v>2</v>
      </c>
      <c r="K49" s="131">
        <v>2</v>
      </c>
      <c r="L49" s="132">
        <v>0.20993916504129689</v>
      </c>
      <c r="M49" s="132">
        <v>0.46152249559919822</v>
      </c>
      <c r="N49" s="132">
        <v>0.90824014579243806</v>
      </c>
      <c r="O49" s="133">
        <v>1.4886351613803963E-2</v>
      </c>
      <c r="P49" s="133">
        <v>7.4953707036813075E-2</v>
      </c>
      <c r="Q49" s="133">
        <v>2.0774647497251747E-2</v>
      </c>
      <c r="R49" s="133">
        <v>3.1078126208924226E-2</v>
      </c>
      <c r="S49" s="133">
        <v>1.8821040843613718E-2</v>
      </c>
      <c r="T49" s="133">
        <v>4.4753750425452016E-2</v>
      </c>
      <c r="U49" s="133">
        <v>1.1525486623733714E-2</v>
      </c>
      <c r="V49" s="133">
        <v>2.8366887247552874E-2</v>
      </c>
      <c r="W49" s="133">
        <v>5.8134819401840079E-2</v>
      </c>
      <c r="X49" s="134">
        <v>9.4041619620623684E-2</v>
      </c>
      <c r="Y49" s="133">
        <v>1.9378273133946782E-2</v>
      </c>
      <c r="Z49" s="133">
        <v>8.1105194414277521E-3</v>
      </c>
      <c r="AA49" s="133">
        <v>1.6740755753639418E-2</v>
      </c>
      <c r="AB49" s="133">
        <v>6.8009320249160059E-3</v>
      </c>
      <c r="AC49" s="133">
        <v>1.0201398037374009E-2</v>
      </c>
      <c r="AD49" s="135">
        <v>2.9541806882851132E-3</v>
      </c>
    </row>
    <row r="50" spans="1:30" x14ac:dyDescent="0.3">
      <c r="A50" s="198"/>
      <c r="B50" s="198"/>
      <c r="C50" s="198"/>
      <c r="D50" s="126" t="s">
        <v>37</v>
      </c>
      <c r="E50" s="155">
        <v>310006</v>
      </c>
      <c r="F50" s="128" t="s">
        <v>58</v>
      </c>
      <c r="G50" s="128" t="s">
        <v>42</v>
      </c>
      <c r="H50" s="129" t="s">
        <v>42</v>
      </c>
      <c r="I50" s="131">
        <v>5</v>
      </c>
      <c r="J50" s="131">
        <v>5</v>
      </c>
      <c r="K50" s="131">
        <v>5</v>
      </c>
      <c r="L50" s="132">
        <v>0.17860542914583605</v>
      </c>
      <c r="M50" s="132">
        <v>0.39449863500904742</v>
      </c>
      <c r="N50" s="132">
        <v>0.77580052368832542</v>
      </c>
      <c r="O50" s="133">
        <v>5.9545406455215853E-3</v>
      </c>
      <c r="P50" s="133">
        <v>4.4972224222087839E-2</v>
      </c>
      <c r="Q50" s="133">
        <v>1.6619717997801396E-2</v>
      </c>
      <c r="R50" s="133">
        <v>1.8646875725354537E-2</v>
      </c>
      <c r="S50" s="133">
        <v>1.8821040843613718E-2</v>
      </c>
      <c r="T50" s="133">
        <v>4.4753750425452016E-2</v>
      </c>
      <c r="U50" s="133">
        <v>7.6836577491558094E-3</v>
      </c>
      <c r="V50" s="133">
        <v>2.1275165435664656E-2</v>
      </c>
      <c r="W50" s="133">
        <v>5.8134819401840079E-2</v>
      </c>
      <c r="X50" s="134">
        <v>9.4041619620623684E-2</v>
      </c>
      <c r="Y50" s="133">
        <v>1.9378273133946782E-2</v>
      </c>
      <c r="Z50" s="133">
        <v>8.1105194414277521E-3</v>
      </c>
      <c r="AA50" s="133">
        <v>1.6740755753639418E-2</v>
      </c>
      <c r="AB50" s="133">
        <v>6.8009320249160059E-3</v>
      </c>
      <c r="AC50" s="133">
        <v>1.0201398037374009E-2</v>
      </c>
      <c r="AD50" s="135">
        <v>2.3633445506280903E-3</v>
      </c>
    </row>
    <row r="51" spans="1:30" x14ac:dyDescent="0.3">
      <c r="A51" s="198"/>
      <c r="B51" s="198"/>
      <c r="C51" s="198"/>
      <c r="D51" s="136">
        <v>70000</v>
      </c>
      <c r="E51" s="151">
        <v>113568</v>
      </c>
      <c r="F51" s="128" t="s">
        <v>59</v>
      </c>
      <c r="G51" s="128">
        <v>3</v>
      </c>
      <c r="H51" s="129">
        <v>3</v>
      </c>
      <c r="I51" s="131">
        <v>3</v>
      </c>
      <c r="J51" s="131">
        <v>3</v>
      </c>
      <c r="K51" s="131">
        <v>3</v>
      </c>
      <c r="L51" s="132">
        <v>0.20343761674343341</v>
      </c>
      <c r="M51" s="132">
        <v>0.44809980591370535</v>
      </c>
      <c r="N51" s="132">
        <v>0.88833412823223601</v>
      </c>
      <c r="O51" s="133">
        <v>5.9545406455215853E-3</v>
      </c>
      <c r="P51" s="133">
        <v>7.4953707036813075E-2</v>
      </c>
      <c r="Q51" s="133">
        <v>1.6619717997801396E-2</v>
      </c>
      <c r="R51" s="133">
        <v>3.1078126208924226E-2</v>
      </c>
      <c r="S51" s="133">
        <v>1.8821040843613718E-2</v>
      </c>
      <c r="T51" s="133">
        <v>5.594218803181502E-2</v>
      </c>
      <c r="U51" s="133">
        <v>7.6836577491558094E-3</v>
      </c>
      <c r="V51" s="133">
        <v>2.1275165435664656E-2</v>
      </c>
      <c r="W51" s="133">
        <v>5.8134819401840079E-2</v>
      </c>
      <c r="X51" s="134">
        <v>9.4041619620623684E-2</v>
      </c>
      <c r="Y51" s="133">
        <v>1.9378273133946782E-2</v>
      </c>
      <c r="Z51" s="133">
        <v>8.1105194414277521E-3</v>
      </c>
      <c r="AA51" s="133">
        <v>1.6740755753639418E-2</v>
      </c>
      <c r="AB51" s="133">
        <v>6.8009320249160059E-3</v>
      </c>
      <c r="AC51" s="133">
        <v>1.0201398037374009E-2</v>
      </c>
      <c r="AD51" s="135">
        <v>2.3633445506280903E-3</v>
      </c>
    </row>
    <row r="52" spans="1:30" ht="15" thickBot="1" x14ac:dyDescent="0.35">
      <c r="A52" s="199"/>
      <c r="B52" s="199"/>
      <c r="C52" s="199"/>
      <c r="D52" s="156"/>
      <c r="E52" s="157">
        <v>113507</v>
      </c>
      <c r="F52" s="139" t="s">
        <v>60</v>
      </c>
      <c r="G52" s="139">
        <v>4</v>
      </c>
      <c r="H52" s="140">
        <v>4</v>
      </c>
      <c r="I52" s="142">
        <v>4</v>
      </c>
      <c r="J52" s="142">
        <v>4</v>
      </c>
      <c r="K52" s="142">
        <v>4</v>
      </c>
      <c r="L52" s="143">
        <v>0.18597353596958174</v>
      </c>
      <c r="M52" s="143">
        <v>0.41159419525506752</v>
      </c>
      <c r="N52" s="143">
        <v>0.77726030789848588</v>
      </c>
      <c r="O52" s="144">
        <v>5.9545406455215853E-3</v>
      </c>
      <c r="P52" s="144">
        <v>4.4972224222087839E-2</v>
      </c>
      <c r="Q52" s="144">
        <v>2.0774647497251747E-2</v>
      </c>
      <c r="R52" s="144">
        <v>6.2156252417848454E-3</v>
      </c>
      <c r="S52" s="144">
        <v>1.8821040843613718E-2</v>
      </c>
      <c r="T52" s="144">
        <v>5.594218803181502E-2</v>
      </c>
      <c r="U52" s="144">
        <v>7.6836577491558094E-3</v>
      </c>
      <c r="V52" s="144">
        <v>3.5458609059441093E-2</v>
      </c>
      <c r="W52" s="144">
        <v>5.8134819401840079E-2</v>
      </c>
      <c r="X52" s="145">
        <v>9.4041619620623684E-2</v>
      </c>
      <c r="Y52" s="144">
        <v>1.9378273133946782E-2</v>
      </c>
      <c r="Z52" s="144">
        <v>8.1105194414277521E-3</v>
      </c>
      <c r="AA52" s="144">
        <v>1.6740755753639418E-2</v>
      </c>
      <c r="AB52" s="144">
        <v>6.8009320249160059E-3</v>
      </c>
      <c r="AC52" s="144">
        <v>1.0201398037374009E-2</v>
      </c>
      <c r="AD52" s="146">
        <v>2.3633445506280903E-3</v>
      </c>
    </row>
    <row r="53" spans="1:30" x14ac:dyDescent="0.3">
      <c r="A53" s="197">
        <v>12</v>
      </c>
      <c r="B53" s="197" t="s">
        <v>54</v>
      </c>
      <c r="C53" s="197">
        <v>70</v>
      </c>
      <c r="D53" s="116" t="s">
        <v>66</v>
      </c>
      <c r="E53" s="154">
        <v>114305</v>
      </c>
      <c r="F53" s="118" t="s">
        <v>56</v>
      </c>
      <c r="G53" s="118">
        <v>1</v>
      </c>
      <c r="H53" s="119">
        <v>1</v>
      </c>
      <c r="I53" s="121">
        <v>1</v>
      </c>
      <c r="J53" s="121">
        <v>1</v>
      </c>
      <c r="K53" s="121">
        <v>1</v>
      </c>
      <c r="L53" s="122">
        <v>0.23151010969938521</v>
      </c>
      <c r="M53" s="122">
        <v>0.50503481333179123</v>
      </c>
      <c r="N53" s="122">
        <v>1</v>
      </c>
      <c r="O53" s="123">
        <v>1.4886351613803963E-2</v>
      </c>
      <c r="P53" s="123">
        <v>7.4953707036813075E-2</v>
      </c>
      <c r="Q53" s="123">
        <v>2.0774647497251747E-2</v>
      </c>
      <c r="R53" s="123">
        <v>3.1078126208924226E-2</v>
      </c>
      <c r="S53" s="123">
        <v>1.8821040843613718E-2</v>
      </c>
      <c r="T53" s="123">
        <v>5.3728206407037932E-2</v>
      </c>
      <c r="U53" s="123">
        <v>1.1525486623733714E-2</v>
      </c>
      <c r="V53" s="123">
        <v>3.5458609059441093E-2</v>
      </c>
      <c r="W53" s="123">
        <v>5.8134819401840079E-2</v>
      </c>
      <c r="X53" s="158">
        <v>0.11337724011831492</v>
      </c>
      <c r="Y53" s="123">
        <v>1.9378273133946782E-2</v>
      </c>
      <c r="Z53" s="123">
        <v>1.6221038882855504E-2</v>
      </c>
      <c r="AA53" s="123">
        <v>1.6740755753639418E-2</v>
      </c>
      <c r="AB53" s="123">
        <v>6.8009320249160059E-3</v>
      </c>
      <c r="AC53" s="123">
        <v>1.0201398037374009E-2</v>
      </c>
      <c r="AD53" s="125">
        <v>2.9541806882851132E-3</v>
      </c>
    </row>
    <row r="54" spans="1:30" x14ac:dyDescent="0.3">
      <c r="A54" s="198"/>
      <c r="B54" s="198"/>
      <c r="C54" s="198"/>
      <c r="D54" s="126" t="s">
        <v>37</v>
      </c>
      <c r="E54" s="155">
        <v>114202</v>
      </c>
      <c r="F54" s="128" t="s">
        <v>57</v>
      </c>
      <c r="G54" s="128">
        <v>2</v>
      </c>
      <c r="H54" s="129">
        <v>3</v>
      </c>
      <c r="I54" s="131">
        <v>3</v>
      </c>
      <c r="J54" s="131">
        <v>3</v>
      </c>
      <c r="K54" s="131">
        <v>3</v>
      </c>
      <c r="L54" s="132">
        <v>0.20910051215348929</v>
      </c>
      <c r="M54" s="132">
        <v>0.45641148277340482</v>
      </c>
      <c r="N54" s="132">
        <v>0.84702725728438932</v>
      </c>
      <c r="O54" s="133">
        <v>1.4886351613803963E-2</v>
      </c>
      <c r="P54" s="133">
        <v>7.4953707036813075E-2</v>
      </c>
      <c r="Q54" s="133">
        <v>2.0774647497251747E-2</v>
      </c>
      <c r="R54" s="133">
        <v>3.1078126208924226E-2</v>
      </c>
      <c r="S54" s="133">
        <v>1.8821040843613718E-2</v>
      </c>
      <c r="T54" s="133">
        <v>4.298256512563034E-2</v>
      </c>
      <c r="U54" s="133">
        <v>1.1525486623733714E-2</v>
      </c>
      <c r="V54" s="133">
        <v>2.8366887247552874E-2</v>
      </c>
      <c r="W54" s="133">
        <v>5.8134819401840079E-2</v>
      </c>
      <c r="X54" s="134">
        <v>9.0701792094651942E-2</v>
      </c>
      <c r="Y54" s="133">
        <v>1.9378273133946782E-2</v>
      </c>
      <c r="Z54" s="133">
        <v>8.1105194414277521E-3</v>
      </c>
      <c r="AA54" s="133">
        <v>1.6740755753639418E-2</v>
      </c>
      <c r="AB54" s="133">
        <v>6.8009320249160059E-3</v>
      </c>
      <c r="AC54" s="133">
        <v>1.0201398037374009E-2</v>
      </c>
      <c r="AD54" s="135">
        <v>2.9541806882851132E-3</v>
      </c>
    </row>
    <row r="55" spans="1:30" x14ac:dyDescent="0.3">
      <c r="A55" s="198"/>
      <c r="B55" s="198"/>
      <c r="C55" s="198"/>
      <c r="D55" s="159">
        <v>12500</v>
      </c>
      <c r="E55" s="155">
        <v>310006</v>
      </c>
      <c r="F55" s="128" t="s">
        <v>58</v>
      </c>
      <c r="G55" s="128">
        <v>3</v>
      </c>
      <c r="H55" s="129">
        <v>4</v>
      </c>
      <c r="I55" s="131">
        <v>4</v>
      </c>
      <c r="J55" s="131">
        <v>4</v>
      </c>
      <c r="K55" s="131">
        <v>4</v>
      </c>
      <c r="L55" s="132">
        <v>0.18258903036292237</v>
      </c>
      <c r="M55" s="132">
        <v>0.4001332634646616</v>
      </c>
      <c r="N55" s="132">
        <v>0.75712844351183661</v>
      </c>
      <c r="O55" s="133">
        <v>5.9545406455215853E-3</v>
      </c>
      <c r="P55" s="133">
        <v>4.4972224222087839E-2</v>
      </c>
      <c r="Q55" s="133">
        <v>1.6619717997801396E-2</v>
      </c>
      <c r="R55" s="133">
        <v>1.8646875725354537E-2</v>
      </c>
      <c r="S55" s="133">
        <v>1.8821040843613718E-2</v>
      </c>
      <c r="T55" s="133">
        <v>5.3728206407037932E-2</v>
      </c>
      <c r="U55" s="133">
        <v>7.6836577491558094E-3</v>
      </c>
      <c r="V55" s="133">
        <v>2.1275165435664656E-2</v>
      </c>
      <c r="W55" s="133">
        <v>5.8134819401840079E-2</v>
      </c>
      <c r="X55" s="148">
        <v>9.0701792094651942E-2</v>
      </c>
      <c r="Y55" s="133">
        <v>1.9378273133946782E-2</v>
      </c>
      <c r="Z55" s="133">
        <v>8.1105194414277521E-3</v>
      </c>
      <c r="AA55" s="133">
        <v>1.6740755753639418E-2</v>
      </c>
      <c r="AB55" s="133">
        <v>6.8009320249160059E-3</v>
      </c>
      <c r="AC55" s="133">
        <v>1.0201398037374009E-2</v>
      </c>
      <c r="AD55" s="135">
        <v>2.3633445506280903E-3</v>
      </c>
    </row>
    <row r="56" spans="1:30" x14ac:dyDescent="0.3">
      <c r="A56" s="198"/>
      <c r="B56" s="198"/>
      <c r="C56" s="198"/>
      <c r="D56" s="220"/>
      <c r="E56" s="151">
        <v>113568</v>
      </c>
      <c r="F56" s="128" t="s">
        <v>59</v>
      </c>
      <c r="G56" s="128">
        <v>4</v>
      </c>
      <c r="H56" s="129">
        <v>2</v>
      </c>
      <c r="I56" s="131">
        <v>2</v>
      </c>
      <c r="J56" s="131">
        <v>2</v>
      </c>
      <c r="K56" s="131">
        <v>2</v>
      </c>
      <c r="L56" s="132">
        <v>0.21290347334296844</v>
      </c>
      <c r="M56" s="132">
        <v>0.46522144478661948</v>
      </c>
      <c r="N56" s="132">
        <v>0.89536661139771256</v>
      </c>
      <c r="O56" s="133">
        <v>5.9545406455215853E-3</v>
      </c>
      <c r="P56" s="133">
        <v>7.4953707036813075E-2</v>
      </c>
      <c r="Q56" s="133">
        <v>1.6619717997801396E-2</v>
      </c>
      <c r="R56" s="133">
        <v>3.1078126208924226E-2</v>
      </c>
      <c r="S56" s="133">
        <v>1.8821040843613718E-2</v>
      </c>
      <c r="T56" s="133">
        <v>5.3728206407037932E-2</v>
      </c>
      <c r="U56" s="133">
        <v>7.6836577491558094E-3</v>
      </c>
      <c r="V56" s="133">
        <v>2.1275165435664656E-2</v>
      </c>
      <c r="W56" s="133">
        <v>5.8134819401840079E-2</v>
      </c>
      <c r="X56" s="134">
        <v>0.11337724011831492</v>
      </c>
      <c r="Y56" s="133">
        <v>1.9378273133946782E-2</v>
      </c>
      <c r="Z56" s="133">
        <v>8.1105194414277521E-3</v>
      </c>
      <c r="AA56" s="133">
        <v>1.6740755753639418E-2</v>
      </c>
      <c r="AB56" s="133">
        <v>6.8009320249160059E-3</v>
      </c>
      <c r="AC56" s="133">
        <v>1.0201398037374009E-2</v>
      </c>
      <c r="AD56" s="135">
        <v>2.3633445506280903E-3</v>
      </c>
    </row>
    <row r="57" spans="1:30" ht="15" thickBot="1" x14ac:dyDescent="0.35">
      <c r="A57" s="199"/>
      <c r="B57" s="199"/>
      <c r="C57" s="199"/>
      <c r="D57" s="221"/>
      <c r="E57" s="157">
        <v>113507</v>
      </c>
      <c r="F57" s="139" t="s">
        <v>60</v>
      </c>
      <c r="G57" s="139">
        <v>5</v>
      </c>
      <c r="H57" s="140" t="s">
        <v>42</v>
      </c>
      <c r="I57" s="142">
        <v>5</v>
      </c>
      <c r="J57" s="142">
        <v>5</v>
      </c>
      <c r="K57" s="142">
        <v>5</v>
      </c>
      <c r="L57" s="143">
        <v>0.16389687444123294</v>
      </c>
      <c r="M57" s="143">
        <v>0.36068949005699269</v>
      </c>
      <c r="N57" s="143">
        <v>0.59312695528043502</v>
      </c>
      <c r="O57" s="144">
        <v>5.9545406455215853E-3</v>
      </c>
      <c r="P57" s="144">
        <v>4.4972224222087839E-2</v>
      </c>
      <c r="Q57" s="144">
        <v>2.0774647497251747E-2</v>
      </c>
      <c r="R57" s="144">
        <v>6.2156252417848454E-3</v>
      </c>
      <c r="S57" s="144">
        <v>1.8821040843613718E-2</v>
      </c>
      <c r="T57" s="144">
        <v>5.3728206407037932E-2</v>
      </c>
      <c r="U57" s="144">
        <v>7.6836577491558094E-3</v>
      </c>
      <c r="V57" s="144">
        <v>3.5458609059441093E-2</v>
      </c>
      <c r="W57" s="144">
        <v>5.8134819401840079E-2</v>
      </c>
      <c r="X57" s="145">
        <v>4.5350896047325971E-2</v>
      </c>
      <c r="Y57" s="144">
        <v>1.9378273133946782E-2</v>
      </c>
      <c r="Z57" s="144">
        <v>8.1105194414277521E-3</v>
      </c>
      <c r="AA57" s="144">
        <v>1.6740755753639418E-2</v>
      </c>
      <c r="AB57" s="144">
        <v>6.8009320249160059E-3</v>
      </c>
      <c r="AC57" s="144">
        <v>1.0201398037374009E-2</v>
      </c>
      <c r="AD57" s="146">
        <v>2.3633445506280903E-3</v>
      </c>
    </row>
    <row r="58" spans="1:30" x14ac:dyDescent="0.3">
      <c r="A58" s="197">
        <v>13</v>
      </c>
      <c r="B58" s="197" t="s">
        <v>54</v>
      </c>
      <c r="C58" s="197">
        <v>80</v>
      </c>
      <c r="D58" s="116" t="s">
        <v>67</v>
      </c>
      <c r="E58" s="154">
        <v>114305</v>
      </c>
      <c r="F58" s="118" t="s">
        <v>56</v>
      </c>
      <c r="G58" s="118">
        <v>1</v>
      </c>
      <c r="H58" s="119">
        <v>1</v>
      </c>
      <c r="I58" s="121">
        <v>1</v>
      </c>
      <c r="J58" s="121">
        <v>1</v>
      </c>
      <c r="K58" s="147">
        <v>1</v>
      </c>
      <c r="L58" s="122">
        <v>0.23735131676010446</v>
      </c>
      <c r="M58" s="122">
        <v>0.51388234829349688</v>
      </c>
      <c r="N58" s="122">
        <v>1</v>
      </c>
      <c r="O58" s="123">
        <v>1.4886351613803963E-2</v>
      </c>
      <c r="P58" s="123">
        <v>7.4953707036813075E-2</v>
      </c>
      <c r="Q58" s="123">
        <v>2.0774647497251747E-2</v>
      </c>
      <c r="R58" s="123">
        <v>3.1078126208924226E-2</v>
      </c>
      <c r="S58" s="123">
        <v>1.8821040843613718E-2</v>
      </c>
      <c r="T58" s="123">
        <v>5.3728206407037932E-2</v>
      </c>
      <c r="U58" s="123">
        <v>1.1525486623733714E-2</v>
      </c>
      <c r="V58" s="123">
        <v>3.5458609059441093E-2</v>
      </c>
      <c r="W58" s="123">
        <v>5.8134819401840079E-2</v>
      </c>
      <c r="X58" s="158">
        <v>0.12222477508002057</v>
      </c>
      <c r="Y58" s="123">
        <v>1.9378273133946782E-2</v>
      </c>
      <c r="Z58" s="123">
        <v>1.6221038882855504E-2</v>
      </c>
      <c r="AA58" s="123">
        <v>1.6740755753639418E-2</v>
      </c>
      <c r="AB58" s="123">
        <v>6.8009320249160059E-3</v>
      </c>
      <c r="AC58" s="123">
        <v>1.0201398037374009E-2</v>
      </c>
      <c r="AD58" s="125">
        <v>2.9541806882851132E-3</v>
      </c>
    </row>
    <row r="59" spans="1:30" x14ac:dyDescent="0.3">
      <c r="A59" s="198"/>
      <c r="B59" s="198"/>
      <c r="C59" s="198"/>
      <c r="D59" s="126" t="s">
        <v>37</v>
      </c>
      <c r="E59" s="155">
        <v>114202</v>
      </c>
      <c r="F59" s="128" t="s">
        <v>57</v>
      </c>
      <c r="G59" s="128">
        <v>2</v>
      </c>
      <c r="H59" s="129">
        <v>3</v>
      </c>
      <c r="I59" s="131">
        <v>3</v>
      </c>
      <c r="J59" s="131">
        <v>3</v>
      </c>
      <c r="K59" s="130">
        <v>4</v>
      </c>
      <c r="L59" s="132">
        <v>0.19040864955918771</v>
      </c>
      <c r="M59" s="132">
        <v>0.41459960071076107</v>
      </c>
      <c r="N59" s="132">
        <v>0.63533199805866991</v>
      </c>
      <c r="O59" s="133">
        <v>1.4886351613803963E-2</v>
      </c>
      <c r="P59" s="133">
        <v>7.4953707036813075E-2</v>
      </c>
      <c r="Q59" s="133">
        <v>2.0774647497251747E-2</v>
      </c>
      <c r="R59" s="133">
        <v>3.1078126208924226E-2</v>
      </c>
      <c r="S59" s="133">
        <v>1.8821040843613718E-2</v>
      </c>
      <c r="T59" s="133">
        <v>4.298256512563034E-2</v>
      </c>
      <c r="U59" s="133">
        <v>1.1525486623733714E-2</v>
      </c>
      <c r="V59" s="133">
        <v>2.8366887247552874E-2</v>
      </c>
      <c r="W59" s="133">
        <v>5.8134819401840079E-2</v>
      </c>
      <c r="X59" s="134">
        <v>4.8889910032008224E-2</v>
      </c>
      <c r="Y59" s="133">
        <v>1.9378273133946782E-2</v>
      </c>
      <c r="Z59" s="133">
        <v>8.1105194414277521E-3</v>
      </c>
      <c r="AA59" s="133">
        <v>1.6740755753639418E-2</v>
      </c>
      <c r="AB59" s="133">
        <v>6.8009320249160059E-3</v>
      </c>
      <c r="AC59" s="133">
        <v>1.0201398037374009E-2</v>
      </c>
      <c r="AD59" s="135">
        <v>2.9541806882851132E-3</v>
      </c>
    </row>
    <row r="60" spans="1:30" x14ac:dyDescent="0.3">
      <c r="A60" s="198"/>
      <c r="B60" s="198"/>
      <c r="C60" s="198"/>
      <c r="D60" s="136">
        <v>12500</v>
      </c>
      <c r="E60" s="155">
        <v>310006</v>
      </c>
      <c r="F60" s="128" t="s">
        <v>58</v>
      </c>
      <c r="G60" s="128">
        <v>3</v>
      </c>
      <c r="H60" s="129">
        <v>4</v>
      </c>
      <c r="I60" s="131">
        <v>4</v>
      </c>
      <c r="J60" s="131">
        <v>4</v>
      </c>
      <c r="K60" s="130">
        <v>3</v>
      </c>
      <c r="L60" s="132">
        <v>0.18726199601149776</v>
      </c>
      <c r="M60" s="132">
        <v>0.40721129143402612</v>
      </c>
      <c r="N60" s="132">
        <v>0.75952945060459665</v>
      </c>
      <c r="O60" s="133">
        <v>5.9545406455215853E-3</v>
      </c>
      <c r="P60" s="133">
        <v>4.4972224222087839E-2</v>
      </c>
      <c r="Q60" s="133">
        <v>1.6619717997801396E-2</v>
      </c>
      <c r="R60" s="133">
        <v>1.8646875725354537E-2</v>
      </c>
      <c r="S60" s="133">
        <v>1.8821040843613718E-2</v>
      </c>
      <c r="T60" s="133">
        <v>5.3728206407037932E-2</v>
      </c>
      <c r="U60" s="133">
        <v>7.6836577491558094E-3</v>
      </c>
      <c r="V60" s="133">
        <v>2.1275165435664656E-2</v>
      </c>
      <c r="W60" s="133">
        <v>5.8134819401840079E-2</v>
      </c>
      <c r="X60" s="148">
        <v>9.7779820064016448E-2</v>
      </c>
      <c r="Y60" s="133">
        <v>1.9378273133946782E-2</v>
      </c>
      <c r="Z60" s="133">
        <v>8.1105194414277521E-3</v>
      </c>
      <c r="AA60" s="133">
        <v>1.6740755753639418E-2</v>
      </c>
      <c r="AB60" s="133">
        <v>6.8009320249160059E-3</v>
      </c>
      <c r="AC60" s="133">
        <v>1.0201398037374009E-2</v>
      </c>
      <c r="AD60" s="135">
        <v>2.3633445506280903E-3</v>
      </c>
    </row>
    <row r="61" spans="1:30" x14ac:dyDescent="0.3">
      <c r="A61" s="198"/>
      <c r="B61" s="198"/>
      <c r="C61" s="198"/>
      <c r="D61" s="220"/>
      <c r="E61" s="151">
        <v>113568</v>
      </c>
      <c r="F61" s="128" t="s">
        <v>59</v>
      </c>
      <c r="G61" s="128">
        <v>4</v>
      </c>
      <c r="H61" s="129">
        <v>2</v>
      </c>
      <c r="I61" s="131">
        <v>2</v>
      </c>
      <c r="J61" s="131">
        <v>2</v>
      </c>
      <c r="K61" s="137">
        <v>2</v>
      </c>
      <c r="L61" s="132">
        <v>0.21874468040368769</v>
      </c>
      <c r="M61" s="132">
        <v>0.47406897974832513</v>
      </c>
      <c r="N61" s="132">
        <v>0.89871003322843868</v>
      </c>
      <c r="O61" s="133">
        <v>5.9545406455215853E-3</v>
      </c>
      <c r="P61" s="133">
        <v>7.4953707036813075E-2</v>
      </c>
      <c r="Q61" s="133">
        <v>1.6619717997801396E-2</v>
      </c>
      <c r="R61" s="133">
        <v>3.1078126208924226E-2</v>
      </c>
      <c r="S61" s="133">
        <v>1.8821040843613718E-2</v>
      </c>
      <c r="T61" s="133">
        <v>5.3728206407037932E-2</v>
      </c>
      <c r="U61" s="133">
        <v>7.6836577491558094E-3</v>
      </c>
      <c r="V61" s="133">
        <v>2.1275165435664656E-2</v>
      </c>
      <c r="W61" s="133">
        <v>5.8134819401840079E-2</v>
      </c>
      <c r="X61" s="134">
        <v>0.12222477508002057</v>
      </c>
      <c r="Y61" s="133">
        <v>1.9378273133946782E-2</v>
      </c>
      <c r="Z61" s="133">
        <v>8.1105194414277521E-3</v>
      </c>
      <c r="AA61" s="133">
        <v>1.6740755753639418E-2</v>
      </c>
      <c r="AB61" s="133">
        <v>6.8009320249160059E-3</v>
      </c>
      <c r="AC61" s="133">
        <v>1.0201398037374009E-2</v>
      </c>
      <c r="AD61" s="135">
        <v>2.3633445506280903E-3</v>
      </c>
    </row>
    <row r="62" spans="1:30" ht="15" thickBot="1" x14ac:dyDescent="0.35">
      <c r="A62" s="199"/>
      <c r="B62" s="199"/>
      <c r="C62" s="199"/>
      <c r="D62" s="221"/>
      <c r="E62" s="157">
        <v>113507</v>
      </c>
      <c r="F62" s="139" t="s">
        <v>60</v>
      </c>
      <c r="G62" s="139">
        <v>5</v>
      </c>
      <c r="H62" s="140" t="s">
        <v>42</v>
      </c>
      <c r="I62" s="142">
        <v>5</v>
      </c>
      <c r="J62" s="142">
        <v>5</v>
      </c>
      <c r="K62" s="141">
        <v>5</v>
      </c>
      <c r="L62" s="143">
        <v>0.16623335726552063</v>
      </c>
      <c r="M62" s="143">
        <v>0.36422850404167495</v>
      </c>
      <c r="N62" s="143">
        <v>0.58248335391775763</v>
      </c>
      <c r="O62" s="144">
        <v>5.9545406455215853E-3</v>
      </c>
      <c r="P62" s="144">
        <v>4.4972224222087839E-2</v>
      </c>
      <c r="Q62" s="144">
        <v>2.0774647497251747E-2</v>
      </c>
      <c r="R62" s="144">
        <v>6.2156252417848454E-3</v>
      </c>
      <c r="S62" s="144">
        <v>1.8821040843613718E-2</v>
      </c>
      <c r="T62" s="144">
        <v>5.3728206407037932E-2</v>
      </c>
      <c r="U62" s="144">
        <v>7.6836577491558094E-3</v>
      </c>
      <c r="V62" s="144">
        <v>3.5458609059441093E-2</v>
      </c>
      <c r="W62" s="144">
        <v>5.8134819401840079E-2</v>
      </c>
      <c r="X62" s="160">
        <v>4.8889910032008224E-2</v>
      </c>
      <c r="Y62" s="144">
        <v>1.9378273133946782E-2</v>
      </c>
      <c r="Z62" s="144">
        <v>8.1105194414277521E-3</v>
      </c>
      <c r="AA62" s="144">
        <v>1.6740755753639418E-2</v>
      </c>
      <c r="AB62" s="144">
        <v>6.8009320249160059E-3</v>
      </c>
      <c r="AC62" s="144">
        <v>1.0201398037374009E-2</v>
      </c>
      <c r="AD62" s="146">
        <v>2.3633445506280903E-3</v>
      </c>
    </row>
    <row r="63" spans="1:30" x14ac:dyDescent="0.3">
      <c r="A63" s="197">
        <v>14</v>
      </c>
      <c r="B63" s="197" t="s">
        <v>54</v>
      </c>
      <c r="C63" s="197">
        <v>90</v>
      </c>
      <c r="D63" s="116" t="s">
        <v>68</v>
      </c>
      <c r="E63" s="154">
        <v>114305</v>
      </c>
      <c r="F63" s="118" t="s">
        <v>56</v>
      </c>
      <c r="G63" s="118">
        <v>1</v>
      </c>
      <c r="H63" s="119">
        <v>1</v>
      </c>
      <c r="I63" s="121">
        <v>1</v>
      </c>
      <c r="J63" s="121">
        <v>1</v>
      </c>
      <c r="K63" s="147">
        <v>1</v>
      </c>
      <c r="L63" s="122">
        <v>0.24078732091346872</v>
      </c>
      <c r="M63" s="122">
        <v>0.52010863698955168</v>
      </c>
      <c r="N63" s="122">
        <v>1</v>
      </c>
      <c r="O63" s="123">
        <v>1.4886351613803963E-2</v>
      </c>
      <c r="P63" s="123">
        <v>7.4953707036813075E-2</v>
      </c>
      <c r="Q63" s="123">
        <v>2.0774647497251747E-2</v>
      </c>
      <c r="R63" s="123">
        <v>3.1078126208924226E-2</v>
      </c>
      <c r="S63" s="123">
        <v>1.8821040843613718E-2</v>
      </c>
      <c r="T63" s="123">
        <v>5.3728206407037932E-2</v>
      </c>
      <c r="U63" s="123">
        <v>1.1525486623733714E-2</v>
      </c>
      <c r="V63" s="123">
        <v>3.5458609059441093E-2</v>
      </c>
      <c r="W63" s="123">
        <v>5.8134819401840079E-2</v>
      </c>
      <c r="X63" s="158">
        <v>0.12845106377607529</v>
      </c>
      <c r="Y63" s="123">
        <v>1.9378273133946782E-2</v>
      </c>
      <c r="Z63" s="123">
        <v>1.6221038882855504E-2</v>
      </c>
      <c r="AA63" s="123">
        <v>1.6740755753639418E-2</v>
      </c>
      <c r="AB63" s="123">
        <v>6.8009320249160059E-3</v>
      </c>
      <c r="AC63" s="123">
        <v>1.0201398037374009E-2</v>
      </c>
      <c r="AD63" s="125">
        <v>2.9541806882851132E-3</v>
      </c>
    </row>
    <row r="64" spans="1:30" x14ac:dyDescent="0.3">
      <c r="A64" s="198"/>
      <c r="B64" s="198"/>
      <c r="C64" s="198"/>
      <c r="D64" s="126" t="s">
        <v>37</v>
      </c>
      <c r="E64" s="155">
        <v>114202</v>
      </c>
      <c r="F64" s="128" t="s">
        <v>57</v>
      </c>
      <c r="G64" s="128">
        <v>2</v>
      </c>
      <c r="H64" s="129">
        <v>3</v>
      </c>
      <c r="I64" s="131">
        <v>3</v>
      </c>
      <c r="J64" s="131">
        <v>3</v>
      </c>
      <c r="K64" s="130">
        <v>4</v>
      </c>
      <c r="L64" s="132">
        <v>0.19178305122053341</v>
      </c>
      <c r="M64" s="132">
        <v>0.41709011618918296</v>
      </c>
      <c r="N64" s="132">
        <v>0.62591000535399555</v>
      </c>
      <c r="O64" s="133">
        <v>1.4886351613803963E-2</v>
      </c>
      <c r="P64" s="133">
        <v>7.4953707036813075E-2</v>
      </c>
      <c r="Q64" s="133">
        <v>2.0774647497251747E-2</v>
      </c>
      <c r="R64" s="133">
        <v>3.1078126208924226E-2</v>
      </c>
      <c r="S64" s="133">
        <v>1.8821040843613718E-2</v>
      </c>
      <c r="T64" s="133">
        <v>4.298256512563034E-2</v>
      </c>
      <c r="U64" s="133">
        <v>1.1525486623733714E-2</v>
      </c>
      <c r="V64" s="133">
        <v>2.8366887247552874E-2</v>
      </c>
      <c r="W64" s="133">
        <v>5.8134819401840079E-2</v>
      </c>
      <c r="X64" s="134">
        <v>5.1380425510430122E-2</v>
      </c>
      <c r="Y64" s="133">
        <v>1.9378273133946782E-2</v>
      </c>
      <c r="Z64" s="133">
        <v>8.1105194414277521E-3</v>
      </c>
      <c r="AA64" s="133">
        <v>1.6740755753639418E-2</v>
      </c>
      <c r="AB64" s="133">
        <v>6.8009320249160059E-3</v>
      </c>
      <c r="AC64" s="133">
        <v>1.0201398037374009E-2</v>
      </c>
      <c r="AD64" s="135">
        <v>2.9541806882851132E-3</v>
      </c>
    </row>
    <row r="65" spans="1:30" x14ac:dyDescent="0.3">
      <c r="A65" s="198"/>
      <c r="B65" s="198"/>
      <c r="C65" s="198"/>
      <c r="D65" s="136">
        <v>12500</v>
      </c>
      <c r="E65" s="155">
        <v>310006</v>
      </c>
      <c r="F65" s="128" t="s">
        <v>58</v>
      </c>
      <c r="G65" s="128">
        <v>3</v>
      </c>
      <c r="H65" s="129">
        <v>4</v>
      </c>
      <c r="I65" s="131">
        <v>4</v>
      </c>
      <c r="J65" s="131">
        <v>4</v>
      </c>
      <c r="K65" s="130">
        <v>3</v>
      </c>
      <c r="L65" s="132">
        <v>0.17764118438207785</v>
      </c>
      <c r="M65" s="132">
        <v>0.38650210963565484</v>
      </c>
      <c r="N65" s="132">
        <v>0.66896861550735165</v>
      </c>
      <c r="O65" s="133">
        <v>5.9545406455215853E-3</v>
      </c>
      <c r="P65" s="133">
        <v>4.4972224222087839E-2</v>
      </c>
      <c r="Q65" s="133">
        <v>1.6619717997801396E-2</v>
      </c>
      <c r="R65" s="133">
        <v>1.8646875725354537E-2</v>
      </c>
      <c r="S65" s="133">
        <v>1.8821040843613718E-2</v>
      </c>
      <c r="T65" s="133">
        <v>5.3728206407037932E-2</v>
      </c>
      <c r="U65" s="133">
        <v>7.6836577491558094E-3</v>
      </c>
      <c r="V65" s="133">
        <v>2.1275165435664656E-2</v>
      </c>
      <c r="W65" s="133">
        <v>5.8134819401840079E-2</v>
      </c>
      <c r="X65" s="134">
        <v>7.7070638265645183E-2</v>
      </c>
      <c r="Y65" s="133">
        <v>1.9378273133946782E-2</v>
      </c>
      <c r="Z65" s="133">
        <v>8.1105194414277521E-3</v>
      </c>
      <c r="AA65" s="133">
        <v>1.6740755753639418E-2</v>
      </c>
      <c r="AB65" s="133">
        <v>6.8009320249160059E-3</v>
      </c>
      <c r="AC65" s="133">
        <v>1.0201398037374009E-2</v>
      </c>
      <c r="AD65" s="135">
        <v>2.3633445506280903E-3</v>
      </c>
    </row>
    <row r="66" spans="1:30" x14ac:dyDescent="0.3">
      <c r="A66" s="198"/>
      <c r="B66" s="198"/>
      <c r="C66" s="198"/>
      <c r="D66" s="220"/>
      <c r="E66" s="151">
        <v>113568</v>
      </c>
      <c r="F66" s="128" t="s">
        <v>59</v>
      </c>
      <c r="G66" s="128">
        <v>4</v>
      </c>
      <c r="H66" s="129">
        <v>2</v>
      </c>
      <c r="I66" s="131">
        <v>2</v>
      </c>
      <c r="J66" s="131">
        <v>2</v>
      </c>
      <c r="K66" s="137">
        <v>2</v>
      </c>
      <c r="L66" s="132">
        <v>0.22218068455705192</v>
      </c>
      <c r="M66" s="132">
        <v>0.48029526844437986</v>
      </c>
      <c r="N66" s="132">
        <v>0.90100674703006889</v>
      </c>
      <c r="O66" s="133">
        <v>5.9545406455215853E-3</v>
      </c>
      <c r="P66" s="133">
        <v>7.4953707036813075E-2</v>
      </c>
      <c r="Q66" s="133">
        <v>1.6619717997801396E-2</v>
      </c>
      <c r="R66" s="133">
        <v>3.1078126208924226E-2</v>
      </c>
      <c r="S66" s="133">
        <v>1.8821040843613718E-2</v>
      </c>
      <c r="T66" s="133">
        <v>5.3728206407037932E-2</v>
      </c>
      <c r="U66" s="133">
        <v>7.6836577491558094E-3</v>
      </c>
      <c r="V66" s="133">
        <v>2.1275165435664656E-2</v>
      </c>
      <c r="W66" s="133">
        <v>5.8134819401840079E-2</v>
      </c>
      <c r="X66" s="134">
        <v>0.12845106377607529</v>
      </c>
      <c r="Y66" s="133">
        <v>1.9378273133946782E-2</v>
      </c>
      <c r="Z66" s="133">
        <v>8.1105194414277521E-3</v>
      </c>
      <c r="AA66" s="133">
        <v>1.6740755753639418E-2</v>
      </c>
      <c r="AB66" s="133">
        <v>6.8009320249160059E-3</v>
      </c>
      <c r="AC66" s="133">
        <v>1.0201398037374009E-2</v>
      </c>
      <c r="AD66" s="135">
        <v>2.3633445506280903E-3</v>
      </c>
    </row>
    <row r="67" spans="1:30" ht="15" thickBot="1" x14ac:dyDescent="0.35">
      <c r="A67" s="199"/>
      <c r="B67" s="199"/>
      <c r="C67" s="199"/>
      <c r="D67" s="221"/>
      <c r="E67" s="157">
        <v>113507</v>
      </c>
      <c r="F67" s="139" t="s">
        <v>60</v>
      </c>
      <c r="G67" s="139">
        <v>5</v>
      </c>
      <c r="H67" s="140" t="s">
        <v>42</v>
      </c>
      <c r="I67" s="142">
        <v>5</v>
      </c>
      <c r="J67" s="142">
        <v>5</v>
      </c>
      <c r="K67" s="141">
        <v>5</v>
      </c>
      <c r="L67" s="143">
        <v>0.16760775892686633</v>
      </c>
      <c r="M67" s="143">
        <v>0.36671901952009689</v>
      </c>
      <c r="N67" s="143">
        <v>0.57534071939728437</v>
      </c>
      <c r="O67" s="144">
        <v>5.9545406455215853E-3</v>
      </c>
      <c r="P67" s="144">
        <v>4.4972224222087839E-2</v>
      </c>
      <c r="Q67" s="144">
        <v>2.0774647497251747E-2</v>
      </c>
      <c r="R67" s="144">
        <v>6.2156252417848454E-3</v>
      </c>
      <c r="S67" s="144">
        <v>1.8821040843613718E-2</v>
      </c>
      <c r="T67" s="144">
        <v>5.3728206407037932E-2</v>
      </c>
      <c r="U67" s="144">
        <v>7.6836577491558094E-3</v>
      </c>
      <c r="V67" s="144">
        <v>3.5458609059441093E-2</v>
      </c>
      <c r="W67" s="144">
        <v>5.8134819401840079E-2</v>
      </c>
      <c r="X67" s="145">
        <v>5.1380425510430122E-2</v>
      </c>
      <c r="Y67" s="144">
        <v>1.9378273133946782E-2</v>
      </c>
      <c r="Z67" s="144">
        <v>8.1105194414277521E-3</v>
      </c>
      <c r="AA67" s="144">
        <v>1.6740755753639418E-2</v>
      </c>
      <c r="AB67" s="144">
        <v>6.8009320249160059E-3</v>
      </c>
      <c r="AC67" s="144">
        <v>1.0201398037374009E-2</v>
      </c>
      <c r="AD67" s="146">
        <v>2.3633445506280903E-3</v>
      </c>
    </row>
    <row r="68" spans="1:30" x14ac:dyDescent="0.3">
      <c r="A68" s="197">
        <v>15</v>
      </c>
      <c r="B68" s="197" t="s">
        <v>54</v>
      </c>
      <c r="C68" s="197">
        <v>100</v>
      </c>
      <c r="D68" s="116" t="s">
        <v>69</v>
      </c>
      <c r="E68" s="154">
        <v>114305</v>
      </c>
      <c r="F68" s="118" t="s">
        <v>56</v>
      </c>
      <c r="G68" s="118">
        <v>1</v>
      </c>
      <c r="H68" s="119">
        <v>1</v>
      </c>
      <c r="I68" s="121">
        <v>1</v>
      </c>
      <c r="J68" s="121">
        <v>1</v>
      </c>
      <c r="K68" s="147">
        <v>1</v>
      </c>
      <c r="L68" s="122">
        <v>0.24078732091346872</v>
      </c>
      <c r="M68" s="122">
        <v>0.52010863698955168</v>
      </c>
      <c r="N68" s="122">
        <v>1</v>
      </c>
      <c r="O68" s="123">
        <v>1.4886351613803963E-2</v>
      </c>
      <c r="P68" s="123">
        <v>7.4953707036813075E-2</v>
      </c>
      <c r="Q68" s="123">
        <v>2.0774647497251747E-2</v>
      </c>
      <c r="R68" s="123">
        <v>3.1078126208924226E-2</v>
      </c>
      <c r="S68" s="123">
        <v>1.8821040843613718E-2</v>
      </c>
      <c r="T68" s="123">
        <v>5.3728206407037932E-2</v>
      </c>
      <c r="U68" s="123">
        <v>1.1525486623733714E-2</v>
      </c>
      <c r="V68" s="123">
        <v>3.5458609059441093E-2</v>
      </c>
      <c r="W68" s="123">
        <v>5.8134819401840079E-2</v>
      </c>
      <c r="X68" s="158">
        <v>0.12845106377607529</v>
      </c>
      <c r="Y68" s="123">
        <v>1.9378273133946782E-2</v>
      </c>
      <c r="Z68" s="123">
        <v>1.6221038882855504E-2</v>
      </c>
      <c r="AA68" s="123">
        <v>1.6740755753639418E-2</v>
      </c>
      <c r="AB68" s="123">
        <v>6.8009320249160059E-3</v>
      </c>
      <c r="AC68" s="123">
        <v>1.0201398037374009E-2</v>
      </c>
      <c r="AD68" s="125">
        <v>2.9541806882851132E-3</v>
      </c>
    </row>
    <row r="69" spans="1:30" x14ac:dyDescent="0.3">
      <c r="A69" s="198"/>
      <c r="B69" s="198"/>
      <c r="C69" s="198"/>
      <c r="D69" s="126" t="s">
        <v>37</v>
      </c>
      <c r="E69" s="155">
        <v>114202</v>
      </c>
      <c r="F69" s="128" t="s">
        <v>57</v>
      </c>
      <c r="G69" s="128">
        <v>2</v>
      </c>
      <c r="H69" s="129">
        <v>3</v>
      </c>
      <c r="I69" s="131">
        <v>3</v>
      </c>
      <c r="J69" s="131">
        <v>3</v>
      </c>
      <c r="K69" s="130">
        <v>4</v>
      </c>
      <c r="L69" s="132">
        <v>0.19178305122053341</v>
      </c>
      <c r="M69" s="132">
        <v>0.41709011618918296</v>
      </c>
      <c r="N69" s="132">
        <v>0.62591000535399555</v>
      </c>
      <c r="O69" s="133">
        <v>1.4886351613803963E-2</v>
      </c>
      <c r="P69" s="133">
        <v>7.4953707036813075E-2</v>
      </c>
      <c r="Q69" s="133">
        <v>2.0774647497251747E-2</v>
      </c>
      <c r="R69" s="133">
        <v>3.1078126208924226E-2</v>
      </c>
      <c r="S69" s="133">
        <v>1.8821040843613718E-2</v>
      </c>
      <c r="T69" s="133">
        <v>4.298256512563034E-2</v>
      </c>
      <c r="U69" s="133">
        <v>1.1525486623733714E-2</v>
      </c>
      <c r="V69" s="133">
        <v>2.8366887247552874E-2</v>
      </c>
      <c r="W69" s="133">
        <v>5.8134819401840079E-2</v>
      </c>
      <c r="X69" s="134">
        <v>5.1380425510430122E-2</v>
      </c>
      <c r="Y69" s="133">
        <v>1.9378273133946782E-2</v>
      </c>
      <c r="Z69" s="133">
        <v>8.1105194414277521E-3</v>
      </c>
      <c r="AA69" s="133">
        <v>1.6740755753639418E-2</v>
      </c>
      <c r="AB69" s="133">
        <v>6.8009320249160059E-3</v>
      </c>
      <c r="AC69" s="133">
        <v>1.0201398037374009E-2</v>
      </c>
      <c r="AD69" s="135">
        <v>2.9541806882851132E-3</v>
      </c>
    </row>
    <row r="70" spans="1:30" x14ac:dyDescent="0.3">
      <c r="A70" s="198"/>
      <c r="B70" s="198"/>
      <c r="C70" s="198"/>
      <c r="D70" s="136">
        <v>13500</v>
      </c>
      <c r="E70" s="155">
        <v>310006</v>
      </c>
      <c r="F70" s="128" t="s">
        <v>58</v>
      </c>
      <c r="G70" s="128">
        <v>3</v>
      </c>
      <c r="H70" s="129">
        <v>4</v>
      </c>
      <c r="I70" s="131">
        <v>4</v>
      </c>
      <c r="J70" s="131">
        <v>4</v>
      </c>
      <c r="K70" s="130">
        <v>3</v>
      </c>
      <c r="L70" s="132">
        <v>0.17764118438207785</v>
      </c>
      <c r="M70" s="132">
        <v>0.38650210963565484</v>
      </c>
      <c r="N70" s="132">
        <v>0.66896861550735165</v>
      </c>
      <c r="O70" s="133">
        <v>5.9545406455215853E-3</v>
      </c>
      <c r="P70" s="133">
        <v>4.4972224222087839E-2</v>
      </c>
      <c r="Q70" s="133">
        <v>1.6619717997801396E-2</v>
      </c>
      <c r="R70" s="133">
        <v>1.8646875725354537E-2</v>
      </c>
      <c r="S70" s="133">
        <v>1.8821040843613718E-2</v>
      </c>
      <c r="T70" s="133">
        <v>5.3728206407037932E-2</v>
      </c>
      <c r="U70" s="133">
        <v>7.6836577491558094E-3</v>
      </c>
      <c r="V70" s="133">
        <v>2.1275165435664656E-2</v>
      </c>
      <c r="W70" s="133">
        <v>5.8134819401840079E-2</v>
      </c>
      <c r="X70" s="134">
        <v>7.7070638265645183E-2</v>
      </c>
      <c r="Y70" s="133">
        <v>1.9378273133946782E-2</v>
      </c>
      <c r="Z70" s="133">
        <v>8.1105194414277521E-3</v>
      </c>
      <c r="AA70" s="133">
        <v>1.6740755753639418E-2</v>
      </c>
      <c r="AB70" s="133">
        <v>6.8009320249160059E-3</v>
      </c>
      <c r="AC70" s="133">
        <v>1.0201398037374009E-2</v>
      </c>
      <c r="AD70" s="135">
        <v>2.3633445506280903E-3</v>
      </c>
    </row>
    <row r="71" spans="1:30" x14ac:dyDescent="0.3">
      <c r="A71" s="198"/>
      <c r="B71" s="198"/>
      <c r="C71" s="198"/>
      <c r="D71" s="220"/>
      <c r="E71" s="151">
        <v>113568</v>
      </c>
      <c r="F71" s="128" t="s">
        <v>59</v>
      </c>
      <c r="G71" s="128">
        <v>4</v>
      </c>
      <c r="H71" s="129">
        <v>2</v>
      </c>
      <c r="I71" s="131">
        <v>2</v>
      </c>
      <c r="J71" s="131">
        <v>2</v>
      </c>
      <c r="K71" s="137">
        <v>2</v>
      </c>
      <c r="L71" s="132">
        <v>0.22218068455705192</v>
      </c>
      <c r="M71" s="132">
        <v>0.48029526844437986</v>
      </c>
      <c r="N71" s="132">
        <v>0.90100674703006889</v>
      </c>
      <c r="O71" s="133">
        <v>5.9545406455215853E-3</v>
      </c>
      <c r="P71" s="133">
        <v>7.4953707036813075E-2</v>
      </c>
      <c r="Q71" s="133">
        <v>1.6619717997801396E-2</v>
      </c>
      <c r="R71" s="133">
        <v>3.1078126208924226E-2</v>
      </c>
      <c r="S71" s="133">
        <v>1.8821040843613718E-2</v>
      </c>
      <c r="T71" s="133">
        <v>5.3728206407037932E-2</v>
      </c>
      <c r="U71" s="133">
        <v>7.6836577491558094E-3</v>
      </c>
      <c r="V71" s="133">
        <v>2.1275165435664656E-2</v>
      </c>
      <c r="W71" s="133">
        <v>5.8134819401840079E-2</v>
      </c>
      <c r="X71" s="134">
        <v>0.12845106377607529</v>
      </c>
      <c r="Y71" s="133">
        <v>1.9378273133946782E-2</v>
      </c>
      <c r="Z71" s="133">
        <v>8.1105194414277521E-3</v>
      </c>
      <c r="AA71" s="133">
        <v>1.6740755753639418E-2</v>
      </c>
      <c r="AB71" s="133">
        <v>6.8009320249160059E-3</v>
      </c>
      <c r="AC71" s="133">
        <v>1.0201398037374009E-2</v>
      </c>
      <c r="AD71" s="135">
        <v>2.3633445506280903E-3</v>
      </c>
    </row>
    <row r="72" spans="1:30" ht="15" thickBot="1" x14ac:dyDescent="0.35">
      <c r="A72" s="199"/>
      <c r="B72" s="199"/>
      <c r="C72" s="199"/>
      <c r="D72" s="221"/>
      <c r="E72" s="157">
        <v>113507</v>
      </c>
      <c r="F72" s="139" t="s">
        <v>60</v>
      </c>
      <c r="G72" s="139">
        <v>5</v>
      </c>
      <c r="H72" s="140" t="s">
        <v>42</v>
      </c>
      <c r="I72" s="142">
        <v>5</v>
      </c>
      <c r="J72" s="142">
        <v>5</v>
      </c>
      <c r="K72" s="141">
        <v>5</v>
      </c>
      <c r="L72" s="143">
        <v>0.16760775892686633</v>
      </c>
      <c r="M72" s="143">
        <v>0.36671901952009689</v>
      </c>
      <c r="N72" s="143">
        <v>0.57534071939728437</v>
      </c>
      <c r="O72" s="144">
        <v>5.9545406455215853E-3</v>
      </c>
      <c r="P72" s="144">
        <v>4.4972224222087839E-2</v>
      </c>
      <c r="Q72" s="144">
        <v>2.0774647497251747E-2</v>
      </c>
      <c r="R72" s="144">
        <v>6.2156252417848454E-3</v>
      </c>
      <c r="S72" s="144">
        <v>1.8821040843613718E-2</v>
      </c>
      <c r="T72" s="144">
        <v>5.3728206407037932E-2</v>
      </c>
      <c r="U72" s="144">
        <v>7.6836577491558094E-3</v>
      </c>
      <c r="V72" s="144">
        <v>3.5458609059441093E-2</v>
      </c>
      <c r="W72" s="144">
        <v>5.8134819401840079E-2</v>
      </c>
      <c r="X72" s="145">
        <v>5.1380425510430122E-2</v>
      </c>
      <c r="Y72" s="144">
        <v>1.9378273133946782E-2</v>
      </c>
      <c r="Z72" s="144">
        <v>8.1105194414277521E-3</v>
      </c>
      <c r="AA72" s="144">
        <v>1.6740755753639418E-2</v>
      </c>
      <c r="AB72" s="144">
        <v>6.8009320249160059E-3</v>
      </c>
      <c r="AC72" s="144">
        <v>1.0201398037374009E-2</v>
      </c>
      <c r="AD72" s="146">
        <v>2.3633445506280903E-3</v>
      </c>
    </row>
    <row r="73" spans="1:30" x14ac:dyDescent="0.3">
      <c r="A73" s="197">
        <v>16</v>
      </c>
      <c r="B73" s="197" t="s">
        <v>54</v>
      </c>
      <c r="C73" s="197">
        <v>110</v>
      </c>
      <c r="D73" s="116" t="s">
        <v>70</v>
      </c>
      <c r="E73" s="154">
        <v>114305</v>
      </c>
      <c r="F73" s="118" t="s">
        <v>56</v>
      </c>
      <c r="G73" s="118">
        <v>1</v>
      </c>
      <c r="H73" s="119">
        <v>1</v>
      </c>
      <c r="I73" s="121">
        <v>1</v>
      </c>
      <c r="J73" s="121">
        <v>1</v>
      </c>
      <c r="K73" s="147">
        <v>1</v>
      </c>
      <c r="L73" s="122">
        <v>0.23427699725446274</v>
      </c>
      <c r="M73" s="122">
        <v>0.50995125824821619</v>
      </c>
      <c r="N73" s="122">
        <v>1</v>
      </c>
      <c r="O73" s="123">
        <v>1.4886351613803963E-2</v>
      </c>
      <c r="P73" s="123">
        <v>7.4953707036813075E-2</v>
      </c>
      <c r="Q73" s="123">
        <v>2.0774647497251747E-2</v>
      </c>
      <c r="R73" s="123">
        <v>3.1078126208924226E-2</v>
      </c>
      <c r="S73" s="123">
        <v>1.8821040843613718E-2</v>
      </c>
      <c r="T73" s="123">
        <v>5.3728206407037932E-2</v>
      </c>
      <c r="U73" s="123">
        <v>1.1525486623733714E-2</v>
      </c>
      <c r="V73" s="123">
        <v>3.5458609059441093E-2</v>
      </c>
      <c r="W73" s="123">
        <v>5.8134819401840079E-2</v>
      </c>
      <c r="X73" s="158">
        <v>0.11829368503473979</v>
      </c>
      <c r="Y73" s="123">
        <v>1.9378273133946782E-2</v>
      </c>
      <c r="Z73" s="123">
        <v>1.6221038882855504E-2</v>
      </c>
      <c r="AA73" s="123">
        <v>1.6740755753639418E-2</v>
      </c>
      <c r="AB73" s="123">
        <v>6.8009320249160059E-3</v>
      </c>
      <c r="AC73" s="123">
        <v>1.0201398037374009E-2</v>
      </c>
      <c r="AD73" s="125">
        <v>2.9541806882851132E-3</v>
      </c>
    </row>
    <row r="74" spans="1:30" x14ac:dyDescent="0.3">
      <c r="A74" s="198"/>
      <c r="B74" s="198"/>
      <c r="C74" s="198"/>
      <c r="D74" s="126" t="s">
        <v>37</v>
      </c>
      <c r="E74" s="155">
        <v>114202</v>
      </c>
      <c r="F74" s="128" t="s">
        <v>57</v>
      </c>
      <c r="G74" s="128">
        <v>2</v>
      </c>
      <c r="H74" s="129">
        <v>3</v>
      </c>
      <c r="I74" s="131">
        <v>3</v>
      </c>
      <c r="J74" s="131">
        <v>3</v>
      </c>
      <c r="K74" s="130">
        <v>4</v>
      </c>
      <c r="L74" s="132">
        <v>0.18917892175693102</v>
      </c>
      <c r="M74" s="132">
        <v>0.41302716469264877</v>
      </c>
      <c r="N74" s="132">
        <v>0.6415267709162259</v>
      </c>
      <c r="O74" s="133">
        <v>1.4886351613803963E-2</v>
      </c>
      <c r="P74" s="133">
        <v>7.4953707036813075E-2</v>
      </c>
      <c r="Q74" s="133">
        <v>2.0774647497251747E-2</v>
      </c>
      <c r="R74" s="133">
        <v>3.1078126208924226E-2</v>
      </c>
      <c r="S74" s="133">
        <v>1.8821040843613718E-2</v>
      </c>
      <c r="T74" s="133">
        <v>4.298256512563034E-2</v>
      </c>
      <c r="U74" s="133">
        <v>1.1525486623733714E-2</v>
      </c>
      <c r="V74" s="133">
        <v>2.8366887247552874E-2</v>
      </c>
      <c r="W74" s="133">
        <v>5.8134819401840079E-2</v>
      </c>
      <c r="X74" s="134">
        <v>4.7317474013895917E-2</v>
      </c>
      <c r="Y74" s="133">
        <v>1.9378273133946782E-2</v>
      </c>
      <c r="Z74" s="133">
        <v>8.1105194414277521E-3</v>
      </c>
      <c r="AA74" s="133">
        <v>1.6740755753639418E-2</v>
      </c>
      <c r="AB74" s="133">
        <v>6.8009320249160059E-3</v>
      </c>
      <c r="AC74" s="133">
        <v>1.0201398037374009E-2</v>
      </c>
      <c r="AD74" s="135">
        <v>2.9541806882851132E-3</v>
      </c>
    </row>
    <row r="75" spans="1:30" x14ac:dyDescent="0.3">
      <c r="A75" s="198"/>
      <c r="B75" s="198"/>
      <c r="C75" s="198"/>
      <c r="D75" s="136">
        <v>14000</v>
      </c>
      <c r="E75" s="155">
        <v>310006</v>
      </c>
      <c r="F75" s="128" t="s">
        <v>58</v>
      </c>
      <c r="G75" s="128">
        <v>3</v>
      </c>
      <c r="H75" s="129">
        <v>4</v>
      </c>
      <c r="I75" s="131">
        <v>4</v>
      </c>
      <c r="J75" s="131">
        <v>4</v>
      </c>
      <c r="K75" s="130">
        <v>3</v>
      </c>
      <c r="L75" s="132">
        <v>0.18480254040698441</v>
      </c>
      <c r="M75" s="132">
        <v>0.40406641939780147</v>
      </c>
      <c r="N75" s="132">
        <v>0.75847504848213609</v>
      </c>
      <c r="O75" s="133">
        <v>5.9545406455215853E-3</v>
      </c>
      <c r="P75" s="133">
        <v>4.4972224222087839E-2</v>
      </c>
      <c r="Q75" s="133">
        <v>1.6619717997801396E-2</v>
      </c>
      <c r="R75" s="133">
        <v>1.8646875725354537E-2</v>
      </c>
      <c r="S75" s="133">
        <v>1.8821040843613718E-2</v>
      </c>
      <c r="T75" s="133">
        <v>5.3728206407037932E-2</v>
      </c>
      <c r="U75" s="133">
        <v>7.6836577491558094E-3</v>
      </c>
      <c r="V75" s="133">
        <v>2.1275165435664656E-2</v>
      </c>
      <c r="W75" s="133">
        <v>5.8134819401840079E-2</v>
      </c>
      <c r="X75" s="134">
        <v>9.4634948027791835E-2</v>
      </c>
      <c r="Y75" s="133">
        <v>1.9378273133946782E-2</v>
      </c>
      <c r="Z75" s="133">
        <v>8.1105194414277521E-3</v>
      </c>
      <c r="AA75" s="133">
        <v>1.6740755753639418E-2</v>
      </c>
      <c r="AB75" s="133">
        <v>6.8009320249160059E-3</v>
      </c>
      <c r="AC75" s="133">
        <v>1.0201398037374009E-2</v>
      </c>
      <c r="AD75" s="135">
        <v>2.3633445506280903E-3</v>
      </c>
    </row>
    <row r="76" spans="1:30" x14ac:dyDescent="0.3">
      <c r="A76" s="198"/>
      <c r="B76" s="198"/>
      <c r="C76" s="198"/>
      <c r="D76" s="220"/>
      <c r="E76" s="151">
        <v>113568</v>
      </c>
      <c r="F76" s="128" t="s">
        <v>59</v>
      </c>
      <c r="G76" s="128">
        <v>4</v>
      </c>
      <c r="H76" s="129">
        <v>2</v>
      </c>
      <c r="I76" s="131">
        <v>2</v>
      </c>
      <c r="J76" s="131">
        <v>2</v>
      </c>
      <c r="K76" s="137">
        <v>2</v>
      </c>
      <c r="L76" s="132">
        <v>0.21567036089804598</v>
      </c>
      <c r="M76" s="132">
        <v>0.47013788970304438</v>
      </c>
      <c r="N76" s="132">
        <v>0.89723529069121033</v>
      </c>
      <c r="O76" s="133">
        <v>5.9545406455215853E-3</v>
      </c>
      <c r="P76" s="133">
        <v>7.4953707036813075E-2</v>
      </c>
      <c r="Q76" s="133">
        <v>1.6619717997801396E-2</v>
      </c>
      <c r="R76" s="133">
        <v>3.1078126208924226E-2</v>
      </c>
      <c r="S76" s="133">
        <v>1.8821040843613718E-2</v>
      </c>
      <c r="T76" s="133">
        <v>5.3728206407037932E-2</v>
      </c>
      <c r="U76" s="133">
        <v>7.6836577491558094E-3</v>
      </c>
      <c r="V76" s="133">
        <v>2.1275165435664656E-2</v>
      </c>
      <c r="W76" s="133">
        <v>5.8134819401840079E-2</v>
      </c>
      <c r="X76" s="134">
        <v>0.11829368503473979</v>
      </c>
      <c r="Y76" s="133">
        <v>1.9378273133946782E-2</v>
      </c>
      <c r="Z76" s="133">
        <v>8.1105194414277521E-3</v>
      </c>
      <c r="AA76" s="133">
        <v>1.6740755753639418E-2</v>
      </c>
      <c r="AB76" s="133">
        <v>6.8009320249160059E-3</v>
      </c>
      <c r="AC76" s="133">
        <v>1.0201398037374009E-2</v>
      </c>
      <c r="AD76" s="135">
        <v>2.3633445506280903E-3</v>
      </c>
    </row>
    <row r="77" spans="1:30" ht="15" thickBot="1" x14ac:dyDescent="0.35">
      <c r="A77" s="199"/>
      <c r="B77" s="199"/>
      <c r="C77" s="199"/>
      <c r="D77" s="221"/>
      <c r="E77" s="157">
        <v>113507</v>
      </c>
      <c r="F77" s="139" t="s">
        <v>60</v>
      </c>
      <c r="G77" s="139">
        <v>5</v>
      </c>
      <c r="H77" s="140" t="s">
        <v>42</v>
      </c>
      <c r="I77" s="142">
        <v>5</v>
      </c>
      <c r="J77" s="142">
        <v>5</v>
      </c>
      <c r="K77" s="141">
        <v>5</v>
      </c>
      <c r="L77" s="143">
        <v>0.17607117968357408</v>
      </c>
      <c r="M77" s="143">
        <v>0.38631480503051063</v>
      </c>
      <c r="N77" s="143">
        <v>0.67159761285124842</v>
      </c>
      <c r="O77" s="144">
        <v>5.9545406455215853E-3</v>
      </c>
      <c r="P77" s="144">
        <v>4.4972224222087839E-2</v>
      </c>
      <c r="Q77" s="144">
        <v>2.0774647497251747E-2</v>
      </c>
      <c r="R77" s="144">
        <v>6.2156252417848454E-3</v>
      </c>
      <c r="S77" s="144">
        <v>1.8821040843613718E-2</v>
      </c>
      <c r="T77" s="144">
        <v>5.3728206407037932E-2</v>
      </c>
      <c r="U77" s="144">
        <v>7.6836577491558094E-3</v>
      </c>
      <c r="V77" s="144">
        <v>3.5458609059441093E-2</v>
      </c>
      <c r="W77" s="144">
        <v>5.8134819401840079E-2</v>
      </c>
      <c r="X77" s="145">
        <v>7.097621102084388E-2</v>
      </c>
      <c r="Y77" s="144">
        <v>1.9378273133946782E-2</v>
      </c>
      <c r="Z77" s="144">
        <v>8.1105194414277521E-3</v>
      </c>
      <c r="AA77" s="144">
        <v>1.6740755753639418E-2</v>
      </c>
      <c r="AB77" s="144">
        <v>6.8009320249160059E-3</v>
      </c>
      <c r="AC77" s="144">
        <v>1.0201398037374009E-2</v>
      </c>
      <c r="AD77" s="146">
        <v>2.3633445506280903E-3</v>
      </c>
    </row>
    <row r="78" spans="1:30" x14ac:dyDescent="0.3">
      <c r="A78" s="197">
        <v>17</v>
      </c>
      <c r="B78" s="197" t="s">
        <v>54</v>
      </c>
      <c r="C78" s="197">
        <v>120</v>
      </c>
      <c r="D78" s="218" t="s">
        <v>71</v>
      </c>
      <c r="E78" s="154">
        <v>114305</v>
      </c>
      <c r="F78" s="118" t="s">
        <v>56</v>
      </c>
      <c r="G78" s="118">
        <v>1</v>
      </c>
      <c r="H78" s="119">
        <v>1</v>
      </c>
      <c r="I78" s="121">
        <v>1</v>
      </c>
      <c r="J78" s="121">
        <v>1</v>
      </c>
      <c r="K78" s="147">
        <v>1</v>
      </c>
      <c r="L78" s="122">
        <v>0.23735131676010446</v>
      </c>
      <c r="M78" s="122">
        <v>0.51226340562070938</v>
      </c>
      <c r="N78" s="122">
        <v>1</v>
      </c>
      <c r="O78" s="123">
        <v>1.4886351613803963E-2</v>
      </c>
      <c r="P78" s="123">
        <v>7.4953707036813075E-2</v>
      </c>
      <c r="Q78" s="123">
        <v>2.0774647497251747E-2</v>
      </c>
      <c r="R78" s="123">
        <v>3.1078126208924226E-2</v>
      </c>
      <c r="S78" s="123">
        <v>1.8821040843613718E-2</v>
      </c>
      <c r="T78" s="123">
        <v>5.3728206407037932E-2</v>
      </c>
      <c r="U78" s="123">
        <v>1.1525486623733714E-2</v>
      </c>
      <c r="V78" s="123">
        <v>3.5458609059441093E-2</v>
      </c>
      <c r="W78" s="123">
        <v>5.8134819401840079E-2</v>
      </c>
      <c r="X78" s="158">
        <v>0.12060583240723298</v>
      </c>
      <c r="Y78" s="123">
        <v>1.9378273133946782E-2</v>
      </c>
      <c r="Z78" s="123">
        <v>1.6221038882855504E-2</v>
      </c>
      <c r="AA78" s="123">
        <v>1.6740755753639418E-2</v>
      </c>
      <c r="AB78" s="123">
        <v>6.8009320249160059E-3</v>
      </c>
      <c r="AC78" s="123">
        <v>1.0201398037374009E-2</v>
      </c>
      <c r="AD78" s="125">
        <v>2.9541806882851132E-3</v>
      </c>
    </row>
    <row r="79" spans="1:30" x14ac:dyDescent="0.3">
      <c r="A79" s="198"/>
      <c r="B79" s="198"/>
      <c r="C79" s="198"/>
      <c r="D79" s="219"/>
      <c r="E79" s="155">
        <v>114202</v>
      </c>
      <c r="F79" s="128" t="s">
        <v>57</v>
      </c>
      <c r="G79" s="128">
        <v>2</v>
      </c>
      <c r="H79" s="129">
        <v>3</v>
      </c>
      <c r="I79" s="131">
        <v>3</v>
      </c>
      <c r="J79" s="131">
        <v>3</v>
      </c>
      <c r="K79" s="130">
        <v>4</v>
      </c>
      <c r="L79" s="132">
        <v>0.20209106368062618</v>
      </c>
      <c r="M79" s="132">
        <v>0.43807319012309265</v>
      </c>
      <c r="N79" s="132">
        <v>0.7359261954727484</v>
      </c>
      <c r="O79" s="133">
        <v>1.4886351613803963E-2</v>
      </c>
      <c r="P79" s="133">
        <v>7.4953707036813075E-2</v>
      </c>
      <c r="Q79" s="133">
        <v>2.0774647497251747E-2</v>
      </c>
      <c r="R79" s="133">
        <v>3.1078126208924226E-2</v>
      </c>
      <c r="S79" s="133">
        <v>1.8821040843613718E-2</v>
      </c>
      <c r="T79" s="133">
        <v>4.298256512563034E-2</v>
      </c>
      <c r="U79" s="133">
        <v>1.1525486623733714E-2</v>
      </c>
      <c r="V79" s="133">
        <v>2.8366887247552874E-2</v>
      </c>
      <c r="W79" s="133">
        <v>5.8134819401840079E-2</v>
      </c>
      <c r="X79" s="134">
        <v>7.2363499444339785E-2</v>
      </c>
      <c r="Y79" s="133">
        <v>1.9378273133946782E-2</v>
      </c>
      <c r="Z79" s="133">
        <v>8.1105194414277521E-3</v>
      </c>
      <c r="AA79" s="133">
        <v>1.6740755753639418E-2</v>
      </c>
      <c r="AB79" s="133">
        <v>6.8009320249160059E-3</v>
      </c>
      <c r="AC79" s="133">
        <v>1.0201398037374009E-2</v>
      </c>
      <c r="AD79" s="135">
        <v>2.9541806882851132E-3</v>
      </c>
    </row>
    <row r="80" spans="1:30" x14ac:dyDescent="0.3">
      <c r="A80" s="198"/>
      <c r="B80" s="198"/>
      <c r="C80" s="198"/>
      <c r="D80" s="126" t="s">
        <v>37</v>
      </c>
      <c r="E80" s="155">
        <v>310006</v>
      </c>
      <c r="F80" s="128" t="s">
        <v>58</v>
      </c>
      <c r="G80" s="128">
        <v>3</v>
      </c>
      <c r="H80" s="129">
        <v>4</v>
      </c>
      <c r="I80" s="131">
        <v>4</v>
      </c>
      <c r="J80" s="131">
        <v>4</v>
      </c>
      <c r="K80" s="130">
        <v>3</v>
      </c>
      <c r="L80" s="132">
        <v>0.18726199601149776</v>
      </c>
      <c r="M80" s="132">
        <v>0.40591613729579601</v>
      </c>
      <c r="N80" s="132">
        <v>0.75909770141925481</v>
      </c>
      <c r="O80" s="133">
        <v>5.9545406455215853E-3</v>
      </c>
      <c r="P80" s="133">
        <v>4.4972224222087839E-2</v>
      </c>
      <c r="Q80" s="133">
        <v>1.6619717997801396E-2</v>
      </c>
      <c r="R80" s="133">
        <v>1.8646875725354537E-2</v>
      </c>
      <c r="S80" s="133">
        <v>1.8821040843613718E-2</v>
      </c>
      <c r="T80" s="133">
        <v>5.3728206407037932E-2</v>
      </c>
      <c r="U80" s="133">
        <v>7.6836577491558094E-3</v>
      </c>
      <c r="V80" s="133">
        <v>2.1275165435664656E-2</v>
      </c>
      <c r="W80" s="133">
        <v>5.8134819401840079E-2</v>
      </c>
      <c r="X80" s="148">
        <v>9.6484665925786375E-2</v>
      </c>
      <c r="Y80" s="133">
        <v>1.9378273133946782E-2</v>
      </c>
      <c r="Z80" s="133">
        <v>8.1105194414277521E-3</v>
      </c>
      <c r="AA80" s="133">
        <v>1.6740755753639418E-2</v>
      </c>
      <c r="AB80" s="133">
        <v>6.8009320249160059E-3</v>
      </c>
      <c r="AC80" s="133">
        <v>1.0201398037374009E-2</v>
      </c>
      <c r="AD80" s="135">
        <v>2.3633445506280903E-3</v>
      </c>
    </row>
    <row r="81" spans="1:30" x14ac:dyDescent="0.3">
      <c r="A81" s="198"/>
      <c r="B81" s="198"/>
      <c r="C81" s="198"/>
      <c r="D81" s="136">
        <v>14750</v>
      </c>
      <c r="E81" s="151">
        <v>113568</v>
      </c>
      <c r="F81" s="128" t="s">
        <v>59</v>
      </c>
      <c r="G81" s="128">
        <v>4</v>
      </c>
      <c r="H81" s="129">
        <v>2</v>
      </c>
      <c r="I81" s="131">
        <v>2</v>
      </c>
      <c r="J81" s="131">
        <v>2</v>
      </c>
      <c r="K81" s="137">
        <v>2</v>
      </c>
      <c r="L81" s="132">
        <v>0.21874468040368769</v>
      </c>
      <c r="M81" s="132">
        <v>0.47245003707553757</v>
      </c>
      <c r="N81" s="132">
        <v>0.89810489441731445</v>
      </c>
      <c r="O81" s="133">
        <v>5.9545406455215853E-3</v>
      </c>
      <c r="P81" s="133">
        <v>7.4953707036813075E-2</v>
      </c>
      <c r="Q81" s="133">
        <v>1.6619717997801396E-2</v>
      </c>
      <c r="R81" s="133">
        <v>3.1078126208924226E-2</v>
      </c>
      <c r="S81" s="133">
        <v>1.8821040843613718E-2</v>
      </c>
      <c r="T81" s="133">
        <v>5.3728206407037932E-2</v>
      </c>
      <c r="U81" s="133">
        <v>7.6836577491558094E-3</v>
      </c>
      <c r="V81" s="133">
        <v>2.1275165435664656E-2</v>
      </c>
      <c r="W81" s="133">
        <v>5.8134819401840079E-2</v>
      </c>
      <c r="X81" s="134">
        <v>0.12060583240723298</v>
      </c>
      <c r="Y81" s="133">
        <v>1.9378273133946782E-2</v>
      </c>
      <c r="Z81" s="133">
        <v>8.1105194414277521E-3</v>
      </c>
      <c r="AA81" s="133">
        <v>1.6740755753639418E-2</v>
      </c>
      <c r="AB81" s="133">
        <v>6.8009320249160059E-3</v>
      </c>
      <c r="AC81" s="133">
        <v>1.0201398037374009E-2</v>
      </c>
      <c r="AD81" s="135">
        <v>2.3633445506280903E-3</v>
      </c>
    </row>
    <row r="82" spans="1:30" ht="15" thickBot="1" x14ac:dyDescent="0.35">
      <c r="A82" s="199"/>
      <c r="B82" s="199"/>
      <c r="C82" s="199"/>
      <c r="D82" s="156"/>
      <c r="E82" s="157">
        <v>113507</v>
      </c>
      <c r="F82" s="139" t="s">
        <v>60</v>
      </c>
      <c r="G82" s="139">
        <v>5</v>
      </c>
      <c r="H82" s="140" t="s">
        <v>42</v>
      </c>
      <c r="I82" s="142">
        <v>5</v>
      </c>
      <c r="J82" s="142">
        <v>5</v>
      </c>
      <c r="K82" s="141">
        <v>5</v>
      </c>
      <c r="L82" s="143">
        <v>0.15455094314408216</v>
      </c>
      <c r="M82" s="143">
        <v>0.33945976049111332</v>
      </c>
      <c r="N82" s="143">
        <v>0.51023319852867777</v>
      </c>
      <c r="O82" s="144">
        <v>5.9545406455215853E-3</v>
      </c>
      <c r="P82" s="144">
        <v>4.4972224222087839E-2</v>
      </c>
      <c r="Q82" s="144">
        <v>2.0774647497251747E-2</v>
      </c>
      <c r="R82" s="144">
        <v>6.2156252417848454E-3</v>
      </c>
      <c r="S82" s="144">
        <v>1.8821040843613718E-2</v>
      </c>
      <c r="T82" s="144">
        <v>5.3728206407037932E-2</v>
      </c>
      <c r="U82" s="144">
        <v>7.6836577491558094E-3</v>
      </c>
      <c r="V82" s="144">
        <v>3.5458609059441093E-2</v>
      </c>
      <c r="W82" s="144">
        <v>5.8134819401840079E-2</v>
      </c>
      <c r="X82" s="145">
        <v>2.4121166481446594E-2</v>
      </c>
      <c r="Y82" s="144">
        <v>1.9378273133946782E-2</v>
      </c>
      <c r="Z82" s="144">
        <v>8.1105194414277521E-3</v>
      </c>
      <c r="AA82" s="144">
        <v>1.6740755753639418E-2</v>
      </c>
      <c r="AB82" s="144">
        <v>6.8009320249160059E-3</v>
      </c>
      <c r="AC82" s="144">
        <v>1.0201398037374009E-2</v>
      </c>
      <c r="AD82" s="146">
        <v>2.3633445506280903E-3</v>
      </c>
    </row>
    <row r="83" spans="1:30" x14ac:dyDescent="0.3">
      <c r="A83" s="197">
        <v>18</v>
      </c>
      <c r="B83" s="197" t="s">
        <v>54</v>
      </c>
      <c r="C83" s="197">
        <v>130</v>
      </c>
      <c r="D83" s="218" t="s">
        <v>72</v>
      </c>
      <c r="E83" s="154">
        <v>114305</v>
      </c>
      <c r="F83" s="118" t="s">
        <v>56</v>
      </c>
      <c r="G83" s="118">
        <v>1</v>
      </c>
      <c r="H83" s="119">
        <v>1</v>
      </c>
      <c r="I83" s="121">
        <v>1</v>
      </c>
      <c r="J83" s="121">
        <v>1</v>
      </c>
      <c r="K83" s="147">
        <v>1</v>
      </c>
      <c r="L83" s="122">
        <v>0.22570135665090918</v>
      </c>
      <c r="M83" s="122">
        <v>0.49551589894028569</v>
      </c>
      <c r="N83" s="122">
        <v>1</v>
      </c>
      <c r="O83" s="123">
        <v>1.4886351613803963E-2</v>
      </c>
      <c r="P83" s="123">
        <v>7.4953707036813075E-2</v>
      </c>
      <c r="Q83" s="123">
        <v>2.0774647497251747E-2</v>
      </c>
      <c r="R83" s="123">
        <v>3.1078126208924226E-2</v>
      </c>
      <c r="S83" s="123">
        <v>1.8821040843613718E-2</v>
      </c>
      <c r="T83" s="123">
        <v>5.594218803181502E-2</v>
      </c>
      <c r="U83" s="123">
        <v>1.1525486623733714E-2</v>
      </c>
      <c r="V83" s="123">
        <v>3.5458609059441093E-2</v>
      </c>
      <c r="W83" s="123">
        <v>5.8134819401840079E-2</v>
      </c>
      <c r="X83" s="124">
        <v>0.10164434410203221</v>
      </c>
      <c r="Y83" s="123">
        <v>1.9378273133946782E-2</v>
      </c>
      <c r="Z83" s="123">
        <v>1.6221038882855504E-2</v>
      </c>
      <c r="AA83" s="123">
        <v>1.6740755753639418E-2</v>
      </c>
      <c r="AB83" s="123">
        <v>6.8009320249160059E-3</v>
      </c>
      <c r="AC83" s="123">
        <v>1.0201398037374009E-2</v>
      </c>
      <c r="AD83" s="125">
        <v>2.9541806882851132E-3</v>
      </c>
    </row>
    <row r="84" spans="1:30" x14ac:dyDescent="0.3">
      <c r="A84" s="198"/>
      <c r="B84" s="198"/>
      <c r="C84" s="198"/>
      <c r="D84" s="219"/>
      <c r="E84" s="155">
        <v>114202</v>
      </c>
      <c r="F84" s="128" t="s">
        <v>57</v>
      </c>
      <c r="G84" s="128">
        <v>2</v>
      </c>
      <c r="H84" s="129">
        <v>2</v>
      </c>
      <c r="I84" s="131">
        <v>2</v>
      </c>
      <c r="J84" s="131">
        <v>2</v>
      </c>
      <c r="K84" s="130">
        <v>3</v>
      </c>
      <c r="L84" s="132">
        <v>0.20445350971470841</v>
      </c>
      <c r="M84" s="132">
        <v>0.44879635126020029</v>
      </c>
      <c r="N84" s="132">
        <v>0.85115928152923126</v>
      </c>
      <c r="O84" s="133">
        <v>1.4886351613803963E-2</v>
      </c>
      <c r="P84" s="133">
        <v>7.4953707036813075E-2</v>
      </c>
      <c r="Q84" s="133">
        <v>2.0774647497251747E-2</v>
      </c>
      <c r="R84" s="133">
        <v>3.1078126208924226E-2</v>
      </c>
      <c r="S84" s="133">
        <v>1.8821040843613718E-2</v>
      </c>
      <c r="T84" s="133">
        <v>4.4753750425452016E-2</v>
      </c>
      <c r="U84" s="133">
        <v>1.1525486623733714E-2</v>
      </c>
      <c r="V84" s="133">
        <v>2.8366887247552874E-2</v>
      </c>
      <c r="W84" s="133">
        <v>5.8134819401840079E-2</v>
      </c>
      <c r="X84" s="148">
        <v>8.1315475281625763E-2</v>
      </c>
      <c r="Y84" s="133">
        <v>1.9378273133946782E-2</v>
      </c>
      <c r="Z84" s="133">
        <v>8.1105194414277521E-3</v>
      </c>
      <c r="AA84" s="133">
        <v>1.6740755753639418E-2</v>
      </c>
      <c r="AB84" s="133">
        <v>6.8009320249160059E-3</v>
      </c>
      <c r="AC84" s="133">
        <v>1.0201398037374009E-2</v>
      </c>
      <c r="AD84" s="135">
        <v>2.9541806882851132E-3</v>
      </c>
    </row>
    <row r="85" spans="1:30" x14ac:dyDescent="0.3">
      <c r="A85" s="198"/>
      <c r="B85" s="198"/>
      <c r="C85" s="198"/>
      <c r="D85" s="126" t="s">
        <v>37</v>
      </c>
      <c r="E85" s="155">
        <v>310006</v>
      </c>
      <c r="F85" s="128" t="s">
        <v>58</v>
      </c>
      <c r="G85" s="128">
        <v>3</v>
      </c>
      <c r="H85" s="129">
        <v>4</v>
      </c>
      <c r="I85" s="131">
        <v>4</v>
      </c>
      <c r="J85" s="131">
        <v>4</v>
      </c>
      <c r="K85" s="137">
        <v>4</v>
      </c>
      <c r="L85" s="132">
        <v>0.18729445002374093</v>
      </c>
      <c r="M85" s="132">
        <v>0.41328979709681896</v>
      </c>
      <c r="N85" s="132">
        <v>0.79393914659926901</v>
      </c>
      <c r="O85" s="133">
        <v>5.9545406455215853E-3</v>
      </c>
      <c r="P85" s="133">
        <v>4.4972224222087839E-2</v>
      </c>
      <c r="Q85" s="133">
        <v>1.6619717997801396E-2</v>
      </c>
      <c r="R85" s="133">
        <v>1.8646875725354537E-2</v>
      </c>
      <c r="S85" s="133">
        <v>1.8821040843613718E-2</v>
      </c>
      <c r="T85" s="133">
        <v>5.594218803181502E-2</v>
      </c>
      <c r="U85" s="133">
        <v>7.6836577491558094E-3</v>
      </c>
      <c r="V85" s="133">
        <v>2.1275165435664656E-2</v>
      </c>
      <c r="W85" s="133">
        <v>5.8134819401840079E-2</v>
      </c>
      <c r="X85" s="148">
        <v>0.10164434410203221</v>
      </c>
      <c r="Y85" s="133">
        <v>1.9378273133946782E-2</v>
      </c>
      <c r="Z85" s="133">
        <v>8.1105194414277521E-3</v>
      </c>
      <c r="AA85" s="133">
        <v>1.6740755753639418E-2</v>
      </c>
      <c r="AB85" s="133">
        <v>6.8009320249160059E-3</v>
      </c>
      <c r="AC85" s="133">
        <v>1.0201398037374009E-2</v>
      </c>
      <c r="AD85" s="135">
        <v>2.3633445506280903E-3</v>
      </c>
    </row>
    <row r="86" spans="1:30" x14ac:dyDescent="0.3">
      <c r="A86" s="198"/>
      <c r="B86" s="198"/>
      <c r="C86" s="198"/>
      <c r="D86" s="159">
        <v>27500</v>
      </c>
      <c r="E86" s="151">
        <v>113568</v>
      </c>
      <c r="F86" s="128" t="s">
        <v>59</v>
      </c>
      <c r="G86" s="128" t="s">
        <v>42</v>
      </c>
      <c r="H86" s="129">
        <v>3</v>
      </c>
      <c r="I86" s="131">
        <v>3</v>
      </c>
      <c r="J86" s="131">
        <v>3</v>
      </c>
      <c r="K86" s="130">
        <v>2</v>
      </c>
      <c r="L86" s="132">
        <v>0.2020628029676465</v>
      </c>
      <c r="M86" s="132">
        <v>0.44451409278875087</v>
      </c>
      <c r="N86" s="132">
        <v>0.87420261082065398</v>
      </c>
      <c r="O86" s="133">
        <v>5.9545406455215853E-3</v>
      </c>
      <c r="P86" s="133">
        <v>7.4953707036813075E-2</v>
      </c>
      <c r="Q86" s="133">
        <v>1.6619717997801396E-2</v>
      </c>
      <c r="R86" s="133">
        <v>3.1078126208924226E-2</v>
      </c>
      <c r="S86" s="133">
        <v>1.8821040843613718E-2</v>
      </c>
      <c r="T86" s="133">
        <v>4.4753750425452016E-2</v>
      </c>
      <c r="U86" s="133">
        <v>7.6836577491558094E-3</v>
      </c>
      <c r="V86" s="133">
        <v>2.1275165435664656E-2</v>
      </c>
      <c r="W86" s="133">
        <v>5.8134819401840079E-2</v>
      </c>
      <c r="X86" s="134">
        <v>0.10164434410203221</v>
      </c>
      <c r="Y86" s="133">
        <v>1.9378273133946782E-2</v>
      </c>
      <c r="Z86" s="133">
        <v>8.1105194414277521E-3</v>
      </c>
      <c r="AA86" s="133">
        <v>1.6740755753639418E-2</v>
      </c>
      <c r="AB86" s="133">
        <v>6.8009320249160059E-3</v>
      </c>
      <c r="AC86" s="133">
        <v>1.0201398037374009E-2</v>
      </c>
      <c r="AD86" s="135">
        <v>2.3633445506280903E-3</v>
      </c>
    </row>
    <row r="87" spans="1:30" ht="15" thickBot="1" x14ac:dyDescent="0.35">
      <c r="A87" s="199"/>
      <c r="B87" s="199"/>
      <c r="C87" s="199"/>
      <c r="D87" s="156"/>
      <c r="E87" s="157">
        <v>113507</v>
      </c>
      <c r="F87" s="139" t="s">
        <v>60</v>
      </c>
      <c r="G87" s="139">
        <v>4</v>
      </c>
      <c r="H87" s="140" t="s">
        <v>42</v>
      </c>
      <c r="I87" s="142">
        <v>5</v>
      </c>
      <c r="J87" s="142">
        <v>5</v>
      </c>
      <c r="K87" s="141">
        <v>5</v>
      </c>
      <c r="L87" s="143">
        <v>0.18048788064299323</v>
      </c>
      <c r="M87" s="143">
        <v>0.39886805091606958</v>
      </c>
      <c r="N87" s="143">
        <v>0.74684067712868385</v>
      </c>
      <c r="O87" s="144">
        <v>5.9545406455215853E-3</v>
      </c>
      <c r="P87" s="144">
        <v>4.4972224222087839E-2</v>
      </c>
      <c r="Q87" s="144">
        <v>2.0774647497251747E-2</v>
      </c>
      <c r="R87" s="144">
        <v>6.2156252417848454E-3</v>
      </c>
      <c r="S87" s="144">
        <v>1.8821040843613718E-2</v>
      </c>
      <c r="T87" s="144">
        <v>5.594218803181502E-2</v>
      </c>
      <c r="U87" s="144">
        <v>7.6836577491558094E-3</v>
      </c>
      <c r="V87" s="144">
        <v>3.5458609059441093E-2</v>
      </c>
      <c r="W87" s="144">
        <v>5.8134819401840079E-2</v>
      </c>
      <c r="X87" s="145">
        <v>8.1315475281625763E-2</v>
      </c>
      <c r="Y87" s="144">
        <v>1.9378273133946782E-2</v>
      </c>
      <c r="Z87" s="144">
        <v>8.1105194414277521E-3</v>
      </c>
      <c r="AA87" s="144">
        <v>1.6740755753639418E-2</v>
      </c>
      <c r="AB87" s="144">
        <v>6.8009320249160059E-3</v>
      </c>
      <c r="AC87" s="144">
        <v>1.0201398037374009E-2</v>
      </c>
      <c r="AD87" s="146">
        <v>2.3633445506280903E-3</v>
      </c>
    </row>
    <row r="88" spans="1:30" x14ac:dyDescent="0.3">
      <c r="A88" s="197">
        <v>19</v>
      </c>
      <c r="B88" s="197" t="s">
        <v>54</v>
      </c>
      <c r="C88" s="197">
        <v>140</v>
      </c>
      <c r="D88" s="218" t="s">
        <v>73</v>
      </c>
      <c r="E88" s="154">
        <v>114305</v>
      </c>
      <c r="F88" s="118" t="s">
        <v>56</v>
      </c>
      <c r="G88" s="118">
        <v>1</v>
      </c>
      <c r="H88" s="119">
        <v>1</v>
      </c>
      <c r="I88" s="121">
        <v>1</v>
      </c>
      <c r="J88" s="121">
        <v>1</v>
      </c>
      <c r="K88" s="121">
        <v>1</v>
      </c>
      <c r="L88" s="122">
        <v>0.22673094028606947</v>
      </c>
      <c r="M88" s="122">
        <v>0.49679930030642261</v>
      </c>
      <c r="N88" s="122">
        <v>1</v>
      </c>
      <c r="O88" s="123">
        <v>1.4886351613803963E-2</v>
      </c>
      <c r="P88" s="123">
        <v>7.4953707036813075E-2</v>
      </c>
      <c r="Q88" s="123">
        <v>2.0774647497251747E-2</v>
      </c>
      <c r="R88" s="123">
        <v>3.1078126208924226E-2</v>
      </c>
      <c r="S88" s="123">
        <v>1.8821040843613718E-2</v>
      </c>
      <c r="T88" s="123">
        <v>5.3728206407037932E-2</v>
      </c>
      <c r="U88" s="123">
        <v>1.1525486623733714E-2</v>
      </c>
      <c r="V88" s="123">
        <v>3.5458609059441093E-2</v>
      </c>
      <c r="W88" s="123">
        <v>5.8134819401840079E-2</v>
      </c>
      <c r="X88" s="158">
        <v>0.10514172709294628</v>
      </c>
      <c r="Y88" s="123">
        <v>1.9378273133946782E-2</v>
      </c>
      <c r="Z88" s="123">
        <v>1.6221038882855504E-2</v>
      </c>
      <c r="AA88" s="123">
        <v>1.6740755753639418E-2</v>
      </c>
      <c r="AB88" s="123">
        <v>6.8009320249160059E-3</v>
      </c>
      <c r="AC88" s="123">
        <v>1.0201398037374009E-2</v>
      </c>
      <c r="AD88" s="125">
        <v>2.9541806882851132E-3</v>
      </c>
    </row>
    <row r="89" spans="1:30" x14ac:dyDescent="0.3">
      <c r="A89" s="198"/>
      <c r="B89" s="198"/>
      <c r="C89" s="198"/>
      <c r="D89" s="219"/>
      <c r="E89" s="155">
        <v>114202</v>
      </c>
      <c r="F89" s="128" t="s">
        <v>57</v>
      </c>
      <c r="G89" s="128">
        <v>2</v>
      </c>
      <c r="H89" s="129">
        <v>3</v>
      </c>
      <c r="I89" s="131">
        <v>3</v>
      </c>
      <c r="J89" s="131">
        <v>3</v>
      </c>
      <c r="K89" s="131">
        <v>3</v>
      </c>
      <c r="L89" s="132">
        <v>0.20527717662283668</v>
      </c>
      <c r="M89" s="132">
        <v>0.44982307235310987</v>
      </c>
      <c r="N89" s="132">
        <v>0.8502273623898855</v>
      </c>
      <c r="O89" s="133">
        <v>1.4886351613803963E-2</v>
      </c>
      <c r="P89" s="133">
        <v>7.4953707036813075E-2</v>
      </c>
      <c r="Q89" s="133">
        <v>2.0774647497251747E-2</v>
      </c>
      <c r="R89" s="133">
        <v>3.1078126208924226E-2</v>
      </c>
      <c r="S89" s="133">
        <v>1.8821040843613718E-2</v>
      </c>
      <c r="T89" s="133">
        <v>4.298256512563034E-2</v>
      </c>
      <c r="U89" s="133">
        <v>1.1525486623733714E-2</v>
      </c>
      <c r="V89" s="133">
        <v>2.8366887247552874E-2</v>
      </c>
      <c r="W89" s="133">
        <v>5.8134819401840079E-2</v>
      </c>
      <c r="X89" s="148">
        <v>8.411338167435703E-2</v>
      </c>
      <c r="Y89" s="133">
        <v>1.9378273133946782E-2</v>
      </c>
      <c r="Z89" s="133">
        <v>8.1105194414277521E-3</v>
      </c>
      <c r="AA89" s="133">
        <v>1.6740755753639418E-2</v>
      </c>
      <c r="AB89" s="133">
        <v>6.8009320249160059E-3</v>
      </c>
      <c r="AC89" s="133">
        <v>1.0201398037374009E-2</v>
      </c>
      <c r="AD89" s="135">
        <v>2.9541806882851132E-3</v>
      </c>
    </row>
    <row r="90" spans="1:30" x14ac:dyDescent="0.3">
      <c r="A90" s="198"/>
      <c r="B90" s="198"/>
      <c r="C90" s="198"/>
      <c r="D90" s="126" t="s">
        <v>37</v>
      </c>
      <c r="E90" s="155">
        <v>310006</v>
      </c>
      <c r="F90" s="128" t="s">
        <v>58</v>
      </c>
      <c r="G90" s="128">
        <v>3</v>
      </c>
      <c r="H90" s="129">
        <v>4</v>
      </c>
      <c r="I90" s="131">
        <v>4</v>
      </c>
      <c r="J90" s="131">
        <v>4</v>
      </c>
      <c r="K90" s="131">
        <v>4</v>
      </c>
      <c r="L90" s="132">
        <v>0.18832403365890127</v>
      </c>
      <c r="M90" s="132">
        <v>0.41457319846295593</v>
      </c>
      <c r="N90" s="132">
        <v>0.79576045629297831</v>
      </c>
      <c r="O90" s="133">
        <v>5.9545406455215853E-3</v>
      </c>
      <c r="P90" s="133">
        <v>4.4972224222087839E-2</v>
      </c>
      <c r="Q90" s="133">
        <v>1.6619717997801396E-2</v>
      </c>
      <c r="R90" s="133">
        <v>1.8646875725354537E-2</v>
      </c>
      <c r="S90" s="133">
        <v>1.8821040843613718E-2</v>
      </c>
      <c r="T90" s="133">
        <v>5.3728206407037932E-2</v>
      </c>
      <c r="U90" s="133">
        <v>7.6836577491558094E-3</v>
      </c>
      <c r="V90" s="133">
        <v>2.1275165435664656E-2</v>
      </c>
      <c r="W90" s="133">
        <v>5.8134819401840079E-2</v>
      </c>
      <c r="X90" s="134">
        <v>0.10514172709294628</v>
      </c>
      <c r="Y90" s="133">
        <v>1.9378273133946782E-2</v>
      </c>
      <c r="Z90" s="133">
        <v>8.1105194414277521E-3</v>
      </c>
      <c r="AA90" s="133">
        <v>1.6740755753639418E-2</v>
      </c>
      <c r="AB90" s="133">
        <v>6.8009320249160059E-3</v>
      </c>
      <c r="AC90" s="133">
        <v>1.0201398037374009E-2</v>
      </c>
      <c r="AD90" s="135">
        <v>2.3633445506280903E-3</v>
      </c>
    </row>
    <row r="91" spans="1:30" x14ac:dyDescent="0.3">
      <c r="A91" s="198"/>
      <c r="B91" s="198"/>
      <c r="C91" s="198"/>
      <c r="D91" s="159">
        <v>28500</v>
      </c>
      <c r="E91" s="151">
        <v>113568</v>
      </c>
      <c r="F91" s="128" t="s">
        <v>59</v>
      </c>
      <c r="G91" s="128">
        <v>4</v>
      </c>
      <c r="H91" s="129">
        <v>2</v>
      </c>
      <c r="I91" s="131">
        <v>2</v>
      </c>
      <c r="J91" s="131">
        <v>2</v>
      </c>
      <c r="K91" s="131">
        <v>2</v>
      </c>
      <c r="L91" s="132">
        <v>0.2081243039296527</v>
      </c>
      <c r="M91" s="132">
        <v>0.45698593176125085</v>
      </c>
      <c r="N91" s="132">
        <v>0.89218512131093131</v>
      </c>
      <c r="O91" s="133">
        <v>5.9545406455215853E-3</v>
      </c>
      <c r="P91" s="133">
        <v>7.4953707036813075E-2</v>
      </c>
      <c r="Q91" s="133">
        <v>1.6619717997801396E-2</v>
      </c>
      <c r="R91" s="133">
        <v>3.1078126208924226E-2</v>
      </c>
      <c r="S91" s="133">
        <v>1.8821040843613718E-2</v>
      </c>
      <c r="T91" s="133">
        <v>5.3728206407037932E-2</v>
      </c>
      <c r="U91" s="133">
        <v>7.6836577491558094E-3</v>
      </c>
      <c r="V91" s="133">
        <v>2.1275165435664656E-2</v>
      </c>
      <c r="W91" s="133">
        <v>5.8134819401840079E-2</v>
      </c>
      <c r="X91" s="134">
        <v>0.10514172709294628</v>
      </c>
      <c r="Y91" s="133">
        <v>1.9378273133946782E-2</v>
      </c>
      <c r="Z91" s="133">
        <v>8.1105194414277521E-3</v>
      </c>
      <c r="AA91" s="133">
        <v>1.6740755753639418E-2</v>
      </c>
      <c r="AB91" s="133">
        <v>6.8009320249160059E-3</v>
      </c>
      <c r="AC91" s="133">
        <v>1.0201398037374009E-2</v>
      </c>
      <c r="AD91" s="135">
        <v>2.3633445506280903E-3</v>
      </c>
    </row>
    <row r="92" spans="1:30" ht="15" thickBot="1" x14ac:dyDescent="0.35">
      <c r="A92" s="199"/>
      <c r="B92" s="199"/>
      <c r="C92" s="199"/>
      <c r="D92" s="156"/>
      <c r="E92" s="157">
        <v>113507</v>
      </c>
      <c r="F92" s="139" t="s">
        <v>60</v>
      </c>
      <c r="G92" s="139">
        <v>5</v>
      </c>
      <c r="H92" s="140" t="s">
        <v>42</v>
      </c>
      <c r="I92" s="142">
        <v>5</v>
      </c>
      <c r="J92" s="142">
        <v>5</v>
      </c>
      <c r="K92" s="142">
        <v>5</v>
      </c>
      <c r="L92" s="143">
        <v>0.17154354550253811</v>
      </c>
      <c r="M92" s="143">
        <v>0.37842363026543452</v>
      </c>
      <c r="N92" s="143">
        <v>0.67830227715375113</v>
      </c>
      <c r="O92" s="144">
        <v>5.9545406455215853E-3</v>
      </c>
      <c r="P92" s="144">
        <v>4.4972224222087839E-2</v>
      </c>
      <c r="Q92" s="144">
        <v>2.0774647497251747E-2</v>
      </c>
      <c r="R92" s="144">
        <v>6.2156252417848454E-3</v>
      </c>
      <c r="S92" s="144">
        <v>1.8821040843613718E-2</v>
      </c>
      <c r="T92" s="144">
        <v>5.3728206407037932E-2</v>
      </c>
      <c r="U92" s="144">
        <v>7.6836577491558094E-3</v>
      </c>
      <c r="V92" s="144">
        <v>3.5458609059441093E-2</v>
      </c>
      <c r="W92" s="144">
        <v>5.8134819401840079E-2</v>
      </c>
      <c r="X92" s="145">
        <v>6.3085036255767765E-2</v>
      </c>
      <c r="Y92" s="144">
        <v>1.9378273133946782E-2</v>
      </c>
      <c r="Z92" s="144">
        <v>8.1105194414277521E-3</v>
      </c>
      <c r="AA92" s="144">
        <v>1.6740755753639418E-2</v>
      </c>
      <c r="AB92" s="144">
        <v>6.8009320249160059E-3</v>
      </c>
      <c r="AC92" s="144">
        <v>1.0201398037374009E-2</v>
      </c>
      <c r="AD92" s="146">
        <v>2.3633445506280903E-3</v>
      </c>
    </row>
    <row r="93" spans="1:30" x14ac:dyDescent="0.3">
      <c r="A93" s="197">
        <v>20</v>
      </c>
      <c r="B93" s="209" t="s">
        <v>74</v>
      </c>
      <c r="C93" s="197">
        <v>10</v>
      </c>
      <c r="D93" s="218" t="s">
        <v>75</v>
      </c>
      <c r="E93" s="161">
        <v>114303</v>
      </c>
      <c r="F93" s="118" t="s">
        <v>76</v>
      </c>
      <c r="G93" s="118">
        <v>1</v>
      </c>
      <c r="H93" s="119">
        <v>1</v>
      </c>
      <c r="I93" s="147">
        <v>1</v>
      </c>
      <c r="J93" s="147">
        <v>1</v>
      </c>
      <c r="K93" s="147">
        <v>1</v>
      </c>
      <c r="L93" s="122">
        <v>0.22966367971869053</v>
      </c>
      <c r="M93" s="122">
        <v>0.49556076340265681</v>
      </c>
      <c r="N93" s="122">
        <v>0.90057250981543635</v>
      </c>
      <c r="O93" s="123">
        <v>1.3813949667982483E-2</v>
      </c>
      <c r="P93" s="123">
        <v>6.9234305840339988E-2</v>
      </c>
      <c r="Q93" s="123">
        <v>2.0774647497251747E-2</v>
      </c>
      <c r="R93" s="123">
        <v>2.7444229342116822E-2</v>
      </c>
      <c r="S93" s="123">
        <v>1.8821040843613718E-2</v>
      </c>
      <c r="T93" s="123">
        <v>5.6743310262363109E-2</v>
      </c>
      <c r="U93" s="123">
        <v>1.0670527175912355E-2</v>
      </c>
      <c r="V93" s="123">
        <v>3.1127775782071702E-2</v>
      </c>
      <c r="W93" s="123">
        <v>7.2417509601544833E-2</v>
      </c>
      <c r="X93" s="158">
        <v>9.9746200421263337E-2</v>
      </c>
      <c r="Y93" s="123">
        <v>2.3586482935464406E-2</v>
      </c>
      <c r="Z93" s="123">
        <v>1.7995626902594042E-2</v>
      </c>
      <c r="AA93" s="123">
        <v>1.2145020708157928E-2</v>
      </c>
      <c r="AB93" s="123">
        <v>7.0598332932727149E-3</v>
      </c>
      <c r="AC93" s="123">
        <v>1.1026122440422543E-2</v>
      </c>
      <c r="AD93" s="125">
        <v>2.9541806882851132E-3</v>
      </c>
    </row>
    <row r="94" spans="1:30" x14ac:dyDescent="0.3">
      <c r="A94" s="198"/>
      <c r="B94" s="210"/>
      <c r="C94" s="198"/>
      <c r="D94" s="219"/>
      <c r="E94" s="155">
        <v>110660</v>
      </c>
      <c r="F94" s="128" t="s">
        <v>36</v>
      </c>
      <c r="G94" s="128">
        <v>2</v>
      </c>
      <c r="H94" s="129">
        <v>2</v>
      </c>
      <c r="I94" s="137">
        <v>2</v>
      </c>
      <c r="J94" s="137">
        <v>2</v>
      </c>
      <c r="K94" s="137">
        <v>2</v>
      </c>
      <c r="L94" s="132">
        <v>0.21047488386088603</v>
      </c>
      <c r="M94" s="132">
        <v>0.45444146654207679</v>
      </c>
      <c r="N94" s="132">
        <v>0.85564954581174335</v>
      </c>
      <c r="O94" s="133">
        <v>1.3813949667982483E-2</v>
      </c>
      <c r="P94" s="133">
        <v>6.9234305840339988E-2</v>
      </c>
      <c r="Q94" s="133">
        <v>2.0774647497251747E-2</v>
      </c>
      <c r="R94" s="133">
        <v>1.6466537605270091E-2</v>
      </c>
      <c r="S94" s="133">
        <v>1.8821040843613718E-2</v>
      </c>
      <c r="T94" s="133">
        <v>5.6743310262363109E-2</v>
      </c>
      <c r="U94" s="133">
        <v>1.0670527175912355E-2</v>
      </c>
      <c r="V94" s="133">
        <v>1.8676665469243021E-2</v>
      </c>
      <c r="W94" s="133">
        <v>7.2417509601544833E-2</v>
      </c>
      <c r="X94" s="134">
        <v>9.9746200421263337E-2</v>
      </c>
      <c r="Y94" s="133">
        <v>1.7689862201598305E-2</v>
      </c>
      <c r="Z94" s="133">
        <v>8.9978134512970209E-3</v>
      </c>
      <c r="AA94" s="133">
        <v>1.2145020708157928E-2</v>
      </c>
      <c r="AB94" s="133">
        <v>7.0598332932727149E-3</v>
      </c>
      <c r="AC94" s="133">
        <v>8.8208979523380342E-3</v>
      </c>
      <c r="AD94" s="135">
        <v>2.3633445506280903E-3</v>
      </c>
    </row>
    <row r="95" spans="1:30" x14ac:dyDescent="0.3">
      <c r="A95" s="198"/>
      <c r="B95" s="210"/>
      <c r="C95" s="198"/>
      <c r="D95" s="126" t="s">
        <v>37</v>
      </c>
      <c r="E95" s="155">
        <v>112679</v>
      </c>
      <c r="F95" s="128" t="s">
        <v>77</v>
      </c>
      <c r="G95" s="128">
        <v>3</v>
      </c>
      <c r="H95" s="129">
        <v>4</v>
      </c>
      <c r="I95" s="130">
        <v>4</v>
      </c>
      <c r="J95" s="130">
        <v>4</v>
      </c>
      <c r="K95" s="130">
        <v>4</v>
      </c>
      <c r="L95" s="132">
        <v>0.19341933665218319</v>
      </c>
      <c r="M95" s="132">
        <v>0.42096578888207142</v>
      </c>
      <c r="N95" s="132">
        <v>0.73222466975939304</v>
      </c>
      <c r="O95" s="133">
        <v>8.2883698007894888E-3</v>
      </c>
      <c r="P95" s="133">
        <v>6.9234305840339988E-2</v>
      </c>
      <c r="Q95" s="133">
        <v>2.0774647497251747E-2</v>
      </c>
      <c r="R95" s="133">
        <v>2.7444229342116822E-2</v>
      </c>
      <c r="S95" s="133">
        <v>1.8821040843613718E-2</v>
      </c>
      <c r="T95" s="133">
        <v>5.6743310262363109E-2</v>
      </c>
      <c r="U95" s="133">
        <v>1.0670527175912355E-2</v>
      </c>
      <c r="V95" s="133">
        <v>3.1127775782071702E-2</v>
      </c>
      <c r="W95" s="133">
        <v>2.413916986718161E-2</v>
      </c>
      <c r="X95" s="134">
        <v>9.9746200421263337E-2</v>
      </c>
      <c r="Y95" s="133">
        <v>1.1793241467732203E-2</v>
      </c>
      <c r="Z95" s="133">
        <v>8.9978134512970209E-3</v>
      </c>
      <c r="AA95" s="133">
        <v>1.2145020708157928E-2</v>
      </c>
      <c r="AB95" s="133">
        <v>7.0598332932727149E-3</v>
      </c>
      <c r="AC95" s="133">
        <v>1.1026122440422543E-2</v>
      </c>
      <c r="AD95" s="135">
        <v>2.9541806882851132E-3</v>
      </c>
    </row>
    <row r="96" spans="1:30" x14ac:dyDescent="0.3">
      <c r="A96" s="198"/>
      <c r="B96" s="210"/>
      <c r="C96" s="198"/>
      <c r="D96" s="159">
        <v>53803500</v>
      </c>
      <c r="E96" s="151">
        <v>114020</v>
      </c>
      <c r="F96" s="128" t="s">
        <v>40</v>
      </c>
      <c r="G96" s="128">
        <v>4</v>
      </c>
      <c r="H96" s="129">
        <v>3</v>
      </c>
      <c r="I96" s="130">
        <v>3</v>
      </c>
      <c r="J96" s="130">
        <v>3</v>
      </c>
      <c r="K96" s="130">
        <v>3</v>
      </c>
      <c r="L96" s="132">
        <v>0.19880508854111134</v>
      </c>
      <c r="M96" s="132">
        <v>0.43086645926479322</v>
      </c>
      <c r="N96" s="132">
        <v>0.74563226370452718</v>
      </c>
      <c r="O96" s="133">
        <v>8.2883698007894888E-3</v>
      </c>
      <c r="P96" s="133">
        <v>6.9234305840339988E-2</v>
      </c>
      <c r="Q96" s="133">
        <v>1.6619717997801396E-2</v>
      </c>
      <c r="R96" s="133">
        <v>2.7444229342116822E-2</v>
      </c>
      <c r="S96" s="133">
        <v>1.8821040843613718E-2</v>
      </c>
      <c r="T96" s="133">
        <v>5.6743310262363109E-2</v>
      </c>
      <c r="U96" s="133">
        <v>7.1136847839415691E-3</v>
      </c>
      <c r="V96" s="133">
        <v>3.1127775782071702E-2</v>
      </c>
      <c r="W96" s="133">
        <v>2.413916986718161E-2</v>
      </c>
      <c r="X96" s="134">
        <v>9.9746200421263337E-2</v>
      </c>
      <c r="Y96" s="133">
        <v>1.7689862201598305E-2</v>
      </c>
      <c r="Z96" s="133">
        <v>4.4989067256485105E-3</v>
      </c>
      <c r="AA96" s="133">
        <v>3.0362551770394819E-2</v>
      </c>
      <c r="AB96" s="133">
        <v>5.647866634618171E-3</v>
      </c>
      <c r="AC96" s="133">
        <v>1.1026122440422543E-2</v>
      </c>
      <c r="AD96" s="135">
        <v>2.3633445506280903E-3</v>
      </c>
    </row>
    <row r="97" spans="1:30" ht="15" thickBot="1" x14ac:dyDescent="0.35">
      <c r="A97" s="199"/>
      <c r="B97" s="211"/>
      <c r="C97" s="199"/>
      <c r="D97" s="156"/>
      <c r="E97" s="157">
        <v>113575</v>
      </c>
      <c r="F97" s="139" t="s">
        <v>78</v>
      </c>
      <c r="G97" s="139" t="s">
        <v>42</v>
      </c>
      <c r="H97" s="140" t="s">
        <v>42</v>
      </c>
      <c r="I97" s="141">
        <v>5</v>
      </c>
      <c r="J97" s="141">
        <v>5</v>
      </c>
      <c r="K97" s="141">
        <v>5</v>
      </c>
      <c r="L97" s="143">
        <v>0.1676370112271274</v>
      </c>
      <c r="M97" s="143">
        <v>0.36220688858637184</v>
      </c>
      <c r="N97" s="143">
        <v>0.66272803660755264</v>
      </c>
      <c r="O97" s="144">
        <v>5.5255798671929928E-3</v>
      </c>
      <c r="P97" s="144">
        <v>4.154058350420399E-2</v>
      </c>
      <c r="Q97" s="144">
        <v>1.6619717997801396E-2</v>
      </c>
      <c r="R97" s="144">
        <v>2.7444229342116822E-2</v>
      </c>
      <c r="S97" s="144">
        <v>1.8821040843613718E-2</v>
      </c>
      <c r="T97" s="144">
        <v>2.2697324104945245E-2</v>
      </c>
      <c r="U97" s="144">
        <v>7.1136847839415691E-3</v>
      </c>
      <c r="V97" s="144">
        <v>3.1127775782071702E-2</v>
      </c>
      <c r="W97" s="144">
        <v>7.2417509601544833E-2</v>
      </c>
      <c r="X97" s="145">
        <v>6.6497466947508896E-2</v>
      </c>
      <c r="Y97" s="144">
        <v>2.3586482935464406E-2</v>
      </c>
      <c r="Z97" s="144">
        <v>4.4989067256485105E-3</v>
      </c>
      <c r="AA97" s="144">
        <v>6.0725103540789638E-3</v>
      </c>
      <c r="AB97" s="144">
        <v>7.0598332932727149E-3</v>
      </c>
      <c r="AC97" s="144">
        <v>8.8208979523380342E-3</v>
      </c>
      <c r="AD97" s="146">
        <v>2.3633445506280903E-3</v>
      </c>
    </row>
    <row r="98" spans="1:30" x14ac:dyDescent="0.3">
      <c r="A98" s="197">
        <v>21</v>
      </c>
      <c r="B98" s="197" t="s">
        <v>74</v>
      </c>
      <c r="C98" s="197">
        <v>20</v>
      </c>
      <c r="D98" s="116" t="s">
        <v>79</v>
      </c>
      <c r="E98" s="161">
        <v>114248</v>
      </c>
      <c r="F98" s="118" t="s">
        <v>80</v>
      </c>
      <c r="G98" s="118">
        <v>1</v>
      </c>
      <c r="H98" s="119">
        <v>1</v>
      </c>
      <c r="I98" s="147">
        <v>1</v>
      </c>
      <c r="J98" s="147">
        <v>1</v>
      </c>
      <c r="K98" s="147">
        <v>1</v>
      </c>
      <c r="L98" s="122">
        <v>0.22894092119322154</v>
      </c>
      <c r="M98" s="122">
        <v>0.49559122108925108</v>
      </c>
      <c r="N98" s="122">
        <v>0.96563292333516659</v>
      </c>
      <c r="O98" s="123">
        <v>1.3813949667982483E-2</v>
      </c>
      <c r="P98" s="123">
        <v>6.9234305840339988E-2</v>
      </c>
      <c r="Q98" s="123">
        <v>2.0774647497251747E-2</v>
      </c>
      <c r="R98" s="123">
        <v>2.7444229342116822E-2</v>
      </c>
      <c r="S98" s="123">
        <v>1.8821040843613718E-2</v>
      </c>
      <c r="T98" s="123">
        <v>5.6743310262363109E-2</v>
      </c>
      <c r="U98" s="123">
        <v>1.0670527175912355E-2</v>
      </c>
      <c r="V98" s="123">
        <v>3.1127775782071702E-2</v>
      </c>
      <c r="W98" s="123">
        <v>7.2417509601544833E-2</v>
      </c>
      <c r="X98" s="158">
        <v>9.9746200421263337E-2</v>
      </c>
      <c r="Y98" s="123">
        <v>2.3586482935464406E-2</v>
      </c>
      <c r="Z98" s="123">
        <v>1.7995626902594042E-2</v>
      </c>
      <c r="AA98" s="123">
        <v>1.2145020708157928E-2</v>
      </c>
      <c r="AB98" s="123">
        <v>7.0598332932727149E-3</v>
      </c>
      <c r="AC98" s="123">
        <v>1.1026122440422543E-2</v>
      </c>
      <c r="AD98" s="125">
        <v>2.9541806882851132E-3</v>
      </c>
    </row>
    <row r="99" spans="1:30" x14ac:dyDescent="0.3">
      <c r="A99" s="198"/>
      <c r="B99" s="198"/>
      <c r="C99" s="198"/>
      <c r="D99" s="126" t="s">
        <v>37</v>
      </c>
      <c r="E99" s="155">
        <v>110660</v>
      </c>
      <c r="F99" s="128" t="s">
        <v>36</v>
      </c>
      <c r="G99" s="128" t="s">
        <v>42</v>
      </c>
      <c r="H99" s="129" t="s">
        <v>42</v>
      </c>
      <c r="I99" s="137">
        <v>4</v>
      </c>
      <c r="J99" s="137">
        <v>4</v>
      </c>
      <c r="K99" s="130">
        <v>3</v>
      </c>
      <c r="L99" s="132">
        <v>0.19180728343358575</v>
      </c>
      <c r="M99" s="132">
        <v>0.41575000944429746</v>
      </c>
      <c r="N99" s="132">
        <v>0.80872431166496206</v>
      </c>
      <c r="O99" s="133">
        <v>1.3813949667982483E-2</v>
      </c>
      <c r="P99" s="133">
        <v>6.9234305840339988E-2</v>
      </c>
      <c r="Q99" s="133">
        <v>2.0774647497251747E-2</v>
      </c>
      <c r="R99" s="133">
        <v>1.6466537605270091E-2</v>
      </c>
      <c r="S99" s="133">
        <v>1.8821040843613718E-2</v>
      </c>
      <c r="T99" s="133">
        <v>5.6743310262363109E-2</v>
      </c>
      <c r="U99" s="133">
        <v>1.0670527175912355E-2</v>
      </c>
      <c r="V99" s="133">
        <v>1.8676665469243021E-2</v>
      </c>
      <c r="W99" s="133">
        <v>7.2417509601544833E-2</v>
      </c>
      <c r="X99" s="134">
        <v>9.9746200421263337E-2</v>
      </c>
      <c r="Y99" s="133">
        <v>1.7689862201598305E-2</v>
      </c>
      <c r="Z99" s="133">
        <v>8.9978134512970209E-3</v>
      </c>
      <c r="AA99" s="133">
        <v>1.2145020708157928E-2</v>
      </c>
      <c r="AB99" s="133">
        <v>7.0598332932727149E-3</v>
      </c>
      <c r="AC99" s="133">
        <v>8.8208979523380342E-3</v>
      </c>
      <c r="AD99" s="135">
        <v>2.3633445506280903E-3</v>
      </c>
    </row>
    <row r="100" spans="1:30" x14ac:dyDescent="0.3">
      <c r="A100" s="198"/>
      <c r="B100" s="198"/>
      <c r="C100" s="198"/>
      <c r="D100" s="159">
        <v>161560000</v>
      </c>
      <c r="E100" s="155">
        <v>112679</v>
      </c>
      <c r="F100" s="128" t="s">
        <v>77</v>
      </c>
      <c r="G100" s="128" t="s">
        <v>42</v>
      </c>
      <c r="H100" s="129" t="s">
        <v>42</v>
      </c>
      <c r="I100" s="137">
        <v>5</v>
      </c>
      <c r="J100" s="137">
        <v>5</v>
      </c>
      <c r="K100" s="137">
        <v>5</v>
      </c>
      <c r="L100" s="132">
        <v>0.17958716706461791</v>
      </c>
      <c r="M100" s="132">
        <v>0.39283011157604159</v>
      </c>
      <c r="N100" s="132">
        <v>0.70407514227039025</v>
      </c>
      <c r="O100" s="133">
        <v>8.2883698007894888E-3</v>
      </c>
      <c r="P100" s="133">
        <v>6.9234305840339988E-2</v>
      </c>
      <c r="Q100" s="133">
        <v>2.0774647497251747E-2</v>
      </c>
      <c r="R100" s="133">
        <v>2.7444229342116822E-2</v>
      </c>
      <c r="S100" s="133">
        <v>1.8821040843613718E-2</v>
      </c>
      <c r="T100" s="133">
        <v>5.6743310262363109E-2</v>
      </c>
      <c r="U100" s="133">
        <v>1.0670527175912355E-2</v>
      </c>
      <c r="V100" s="133">
        <v>3.1127775782071702E-2</v>
      </c>
      <c r="W100" s="133">
        <v>2.413916986718161E-2</v>
      </c>
      <c r="X100" s="134">
        <v>9.9746200421263337E-2</v>
      </c>
      <c r="Y100" s="133">
        <v>1.1793241467732203E-2</v>
      </c>
      <c r="Z100" s="133">
        <v>8.9978134512970209E-3</v>
      </c>
      <c r="AA100" s="133">
        <v>1.2145020708157928E-2</v>
      </c>
      <c r="AB100" s="133">
        <v>7.0598332932727149E-3</v>
      </c>
      <c r="AC100" s="133">
        <v>1.1026122440422543E-2</v>
      </c>
      <c r="AD100" s="135">
        <v>2.9541806882851132E-3</v>
      </c>
    </row>
    <row r="101" spans="1:30" x14ac:dyDescent="0.3">
      <c r="A101" s="198"/>
      <c r="B101" s="198"/>
      <c r="C101" s="198"/>
      <c r="D101" s="220"/>
      <c r="E101" s="151">
        <v>114020</v>
      </c>
      <c r="F101" s="128" t="s">
        <v>40</v>
      </c>
      <c r="G101" s="128">
        <v>2</v>
      </c>
      <c r="H101" s="129">
        <v>2</v>
      </c>
      <c r="I101" s="130">
        <v>3</v>
      </c>
      <c r="J101" s="130">
        <v>3</v>
      </c>
      <c r="K101" s="130">
        <v>4</v>
      </c>
      <c r="L101" s="132">
        <v>0.19513045487540598</v>
      </c>
      <c r="M101" s="132">
        <v>0.42648440126368864</v>
      </c>
      <c r="N101" s="132">
        <v>0.74283309483157534</v>
      </c>
      <c r="O101" s="133">
        <v>8.2883698007894888E-3</v>
      </c>
      <c r="P101" s="133">
        <v>6.9234305840339988E-2</v>
      </c>
      <c r="Q101" s="133">
        <v>1.6619717997801396E-2</v>
      </c>
      <c r="R101" s="133">
        <v>2.7444229342116822E-2</v>
      </c>
      <c r="S101" s="133">
        <v>1.8821040843613718E-2</v>
      </c>
      <c r="T101" s="133">
        <v>5.6743310262363109E-2</v>
      </c>
      <c r="U101" s="133">
        <v>7.1136847839415691E-3</v>
      </c>
      <c r="V101" s="133">
        <v>3.1127775782071702E-2</v>
      </c>
      <c r="W101" s="133">
        <v>2.413916986718161E-2</v>
      </c>
      <c r="X101" s="134">
        <v>9.9746200421263337E-2</v>
      </c>
      <c r="Y101" s="133">
        <v>1.7689862201598305E-2</v>
      </c>
      <c r="Z101" s="133">
        <v>4.4989067256485105E-3</v>
      </c>
      <c r="AA101" s="133">
        <v>3.0362551770394819E-2</v>
      </c>
      <c r="AB101" s="133">
        <v>5.647866634618171E-3</v>
      </c>
      <c r="AC101" s="133">
        <v>1.1026122440422543E-2</v>
      </c>
      <c r="AD101" s="135">
        <v>2.3633445506280903E-3</v>
      </c>
    </row>
    <row r="102" spans="1:30" ht="15" thickBot="1" x14ac:dyDescent="0.35">
      <c r="A102" s="199"/>
      <c r="B102" s="199"/>
      <c r="C102" s="199"/>
      <c r="D102" s="221"/>
      <c r="E102" s="157">
        <v>113575</v>
      </c>
      <c r="F102" s="139" t="s">
        <v>78</v>
      </c>
      <c r="G102" s="139">
        <v>3</v>
      </c>
      <c r="H102" s="140">
        <v>3</v>
      </c>
      <c r="I102" s="162">
        <v>2</v>
      </c>
      <c r="J102" s="162">
        <v>2</v>
      </c>
      <c r="K102" s="141">
        <v>2</v>
      </c>
      <c r="L102" s="143">
        <v>0.20453417343316729</v>
      </c>
      <c r="M102" s="143">
        <v>0.44351297089888936</v>
      </c>
      <c r="N102" s="143">
        <v>0.8237253093238649</v>
      </c>
      <c r="O102" s="144">
        <v>5.5255798671929928E-3</v>
      </c>
      <c r="P102" s="144">
        <v>4.154058350420399E-2</v>
      </c>
      <c r="Q102" s="144">
        <v>1.6619717997801396E-2</v>
      </c>
      <c r="R102" s="144">
        <v>2.7444229342116822E-2</v>
      </c>
      <c r="S102" s="144">
        <v>1.8821040843613718E-2</v>
      </c>
      <c r="T102" s="144">
        <v>2.2697324104945245E-2</v>
      </c>
      <c r="U102" s="144">
        <v>7.1136847839415691E-3</v>
      </c>
      <c r="V102" s="144">
        <v>3.1127775782071702E-2</v>
      </c>
      <c r="W102" s="144">
        <v>7.2417509601544833E-2</v>
      </c>
      <c r="X102" s="145">
        <v>6.6497466947508896E-2</v>
      </c>
      <c r="Y102" s="144">
        <v>2.3586482935464406E-2</v>
      </c>
      <c r="Z102" s="144">
        <v>4.4989067256485105E-3</v>
      </c>
      <c r="AA102" s="144">
        <v>6.0725103540789638E-3</v>
      </c>
      <c r="AB102" s="144">
        <v>7.0598332932727149E-3</v>
      </c>
      <c r="AC102" s="144">
        <v>8.8208979523380342E-3</v>
      </c>
      <c r="AD102" s="146">
        <v>2.3633445506280903E-3</v>
      </c>
    </row>
    <row r="103" spans="1:30" x14ac:dyDescent="0.3">
      <c r="A103" s="197">
        <v>22</v>
      </c>
      <c r="B103" s="197" t="s">
        <v>81</v>
      </c>
      <c r="C103" s="197">
        <v>10</v>
      </c>
      <c r="D103" s="116" t="s">
        <v>82</v>
      </c>
      <c r="E103" s="154">
        <v>114202</v>
      </c>
      <c r="F103" s="118" t="s">
        <v>57</v>
      </c>
      <c r="G103" s="118">
        <v>1</v>
      </c>
      <c r="H103" s="119">
        <v>1</v>
      </c>
      <c r="I103" s="120">
        <v>2</v>
      </c>
      <c r="J103" s="120">
        <v>2</v>
      </c>
      <c r="K103" s="120">
        <v>2</v>
      </c>
      <c r="L103" s="122">
        <v>0.26328132212226907</v>
      </c>
      <c r="M103" s="122">
        <v>0.50948925236510101</v>
      </c>
      <c r="N103" s="122">
        <v>0.70112781897801424</v>
      </c>
      <c r="O103" s="123">
        <v>1.1721524982240083E-2</v>
      </c>
      <c r="P103" s="123">
        <v>7.2282737390480536E-2</v>
      </c>
      <c r="Q103" s="123">
        <v>2.1489462467440247E-2</v>
      </c>
      <c r="R103" s="123">
        <v>2.8652616623253618E-2</v>
      </c>
      <c r="S103" s="123">
        <v>2.3344628057302797E-2</v>
      </c>
      <c r="T103" s="123">
        <v>6.901048309325028E-2</v>
      </c>
      <c r="U103" s="123">
        <v>1.2380358602697357E-2</v>
      </c>
      <c r="V103" s="123">
        <v>3.2498352010547141E-2</v>
      </c>
      <c r="W103" s="123">
        <v>3.7525864563017083E-2</v>
      </c>
      <c r="X103" s="158">
        <v>0.12750307248943638</v>
      </c>
      <c r="Y103" s="123">
        <v>2.6744557778531807E-2</v>
      </c>
      <c r="Z103" s="123">
        <v>9.7816544880358954E-3</v>
      </c>
      <c r="AA103" s="123">
        <v>1.4620267244731934E-2</v>
      </c>
      <c r="AB103" s="123">
        <v>7.6036731590337411E-3</v>
      </c>
      <c r="AC103" s="123">
        <v>1.1405509738550612E-2</v>
      </c>
      <c r="AD103" s="125">
        <v>2.9244896765514439E-3</v>
      </c>
    </row>
    <row r="104" spans="1:30" x14ac:dyDescent="0.3">
      <c r="A104" s="198"/>
      <c r="B104" s="198"/>
      <c r="C104" s="198"/>
      <c r="D104" s="126" t="s">
        <v>37</v>
      </c>
      <c r="E104" s="151">
        <v>110070</v>
      </c>
      <c r="F104" s="128" t="s">
        <v>83</v>
      </c>
      <c r="G104" s="128">
        <v>2</v>
      </c>
      <c r="H104" s="129">
        <v>2</v>
      </c>
      <c r="I104" s="130">
        <v>1</v>
      </c>
      <c r="J104" s="130">
        <v>1</v>
      </c>
      <c r="K104" s="130">
        <v>1</v>
      </c>
      <c r="L104" s="132">
        <v>0.29080791614814555</v>
      </c>
      <c r="M104" s="132">
        <v>0.55546494971231919</v>
      </c>
      <c r="N104" s="132">
        <v>0.88413487671537627</v>
      </c>
      <c r="O104" s="133">
        <v>1.1721524982240083E-2</v>
      </c>
      <c r="P104" s="133">
        <v>7.2282737390480536E-2</v>
      </c>
      <c r="Q104" s="133">
        <v>2.1489462467440247E-2</v>
      </c>
      <c r="R104" s="133">
        <v>2.8652616623253618E-2</v>
      </c>
      <c r="S104" s="133">
        <v>2.3344628057302797E-2</v>
      </c>
      <c r="T104" s="133">
        <v>6.901048309325028E-2</v>
      </c>
      <c r="U104" s="133">
        <v>8.2535724017982377E-3</v>
      </c>
      <c r="V104" s="133">
        <v>3.2498352010547141E-2</v>
      </c>
      <c r="W104" s="133">
        <v>0.11257759368905125</v>
      </c>
      <c r="X104" s="134">
        <v>0.12750307248943638</v>
      </c>
      <c r="Y104" s="133">
        <v>6.6861394446329518E-3</v>
      </c>
      <c r="Z104" s="133">
        <v>4.8908272440179477E-3</v>
      </c>
      <c r="AA104" s="133">
        <v>1.4620267244731934E-2</v>
      </c>
      <c r="AB104" s="133">
        <v>7.6036731590337411E-3</v>
      </c>
      <c r="AC104" s="133">
        <v>1.1405509738550612E-2</v>
      </c>
      <c r="AD104" s="135">
        <v>2.9244896765514439E-3</v>
      </c>
    </row>
    <row r="105" spans="1:30" x14ac:dyDescent="0.3">
      <c r="A105" s="198"/>
      <c r="B105" s="198"/>
      <c r="C105" s="198"/>
      <c r="D105" s="225">
        <v>85000000</v>
      </c>
      <c r="E105" s="155">
        <v>113767</v>
      </c>
      <c r="F105" s="128" t="s">
        <v>32</v>
      </c>
      <c r="G105" s="128" t="s">
        <v>84</v>
      </c>
      <c r="H105" s="129" t="s">
        <v>42</v>
      </c>
      <c r="I105" s="137">
        <v>3</v>
      </c>
      <c r="J105" s="137">
        <v>3</v>
      </c>
      <c r="K105" s="137">
        <v>3</v>
      </c>
      <c r="L105" s="132">
        <v>0.23881939973011129</v>
      </c>
      <c r="M105" s="132">
        <v>0.46076390191387095</v>
      </c>
      <c r="N105" s="132">
        <v>0.60626232830701177</v>
      </c>
      <c r="O105" s="133">
        <v>1.1721524982240083E-2</v>
      </c>
      <c r="P105" s="133">
        <v>7.2282737390480536E-2</v>
      </c>
      <c r="Q105" s="133">
        <v>2.1489462467440247E-2</v>
      </c>
      <c r="R105" s="133">
        <v>2.8652616623253618E-2</v>
      </c>
      <c r="S105" s="133">
        <v>2.3344628057302797E-2</v>
      </c>
      <c r="T105" s="133">
        <v>5.1757862319937703E-2</v>
      </c>
      <c r="U105" s="133">
        <v>1.2380358602697357E-2</v>
      </c>
      <c r="V105" s="133">
        <v>3.2498352010547141E-2</v>
      </c>
      <c r="W105" s="133">
        <v>3.7525864563017083E-2</v>
      </c>
      <c r="X105" s="134">
        <v>7.6501843493661806E-2</v>
      </c>
      <c r="Y105" s="133">
        <v>2.6744557778531807E-2</v>
      </c>
      <c r="Z105" s="133">
        <v>1.9563308976071791E-2</v>
      </c>
      <c r="AA105" s="133">
        <v>2.4367112074553225E-2</v>
      </c>
      <c r="AB105" s="133">
        <v>7.6036731590337411E-3</v>
      </c>
      <c r="AC105" s="133">
        <v>1.1405509738550612E-2</v>
      </c>
      <c r="AD105" s="135">
        <v>2.9244896765514439E-3</v>
      </c>
    </row>
    <row r="106" spans="1:30" ht="15" thickBot="1" x14ac:dyDescent="0.35">
      <c r="A106" s="199"/>
      <c r="B106" s="199"/>
      <c r="C106" s="199"/>
      <c r="D106" s="226"/>
      <c r="E106" s="157">
        <v>113554</v>
      </c>
      <c r="F106" s="139" t="s">
        <v>85</v>
      </c>
      <c r="G106" s="139" t="s">
        <v>84</v>
      </c>
      <c r="H106" s="140" t="s">
        <v>42</v>
      </c>
      <c r="I106" s="141">
        <v>4</v>
      </c>
      <c r="J106" s="141">
        <v>4</v>
      </c>
      <c r="K106" s="141">
        <v>4</v>
      </c>
      <c r="L106" s="143">
        <v>0.20709136199947251</v>
      </c>
      <c r="M106" s="143">
        <v>0.40148013731941051</v>
      </c>
      <c r="N106" s="143">
        <v>0.570220507369535</v>
      </c>
      <c r="O106" s="144">
        <v>1.1721524982240083E-2</v>
      </c>
      <c r="P106" s="144">
        <v>7.2282737390480536E-2</v>
      </c>
      <c r="Q106" s="144">
        <v>2.1489462467440247E-2</v>
      </c>
      <c r="R106" s="144">
        <v>2.8652616623253618E-2</v>
      </c>
      <c r="S106" s="144">
        <v>1.1672314028651399E-2</v>
      </c>
      <c r="T106" s="144">
        <v>3.450524154662514E-2</v>
      </c>
      <c r="U106" s="144">
        <v>8.2535724017982377E-3</v>
      </c>
      <c r="V106" s="144">
        <v>3.2498352010547141E-2</v>
      </c>
      <c r="W106" s="144">
        <v>3.7525864563017083E-2</v>
      </c>
      <c r="X106" s="145">
        <v>7.6501843493661806E-2</v>
      </c>
      <c r="Y106" s="144">
        <v>2.0058418333898854E-2</v>
      </c>
      <c r="Z106" s="144">
        <v>4.8908272440179477E-3</v>
      </c>
      <c r="AA106" s="144">
        <v>1.9493689659642582E-2</v>
      </c>
      <c r="AB106" s="144">
        <v>7.6036731590337411E-3</v>
      </c>
      <c r="AC106" s="144">
        <v>1.1405509738550612E-2</v>
      </c>
      <c r="AD106" s="146">
        <v>2.9244896765514439E-3</v>
      </c>
    </row>
    <row r="107" spans="1:30" x14ac:dyDescent="0.3">
      <c r="A107" s="197">
        <v>23</v>
      </c>
      <c r="B107" s="197" t="s">
        <v>86</v>
      </c>
      <c r="C107" s="197">
        <v>10</v>
      </c>
      <c r="D107" s="218" t="s">
        <v>87</v>
      </c>
      <c r="E107" s="161">
        <v>110013</v>
      </c>
      <c r="F107" s="118" t="s">
        <v>88</v>
      </c>
      <c r="G107" s="118" t="s">
        <v>42</v>
      </c>
      <c r="H107" s="119" t="s">
        <v>42</v>
      </c>
      <c r="I107" s="121">
        <v>3</v>
      </c>
      <c r="J107" s="121">
        <v>3</v>
      </c>
      <c r="K107" s="121">
        <v>3</v>
      </c>
      <c r="L107" s="122">
        <v>0.27422111460538212</v>
      </c>
      <c r="M107" s="122">
        <v>0.46558013961326378</v>
      </c>
      <c r="N107" s="122">
        <v>0.63571491548459247</v>
      </c>
      <c r="O107" s="123">
        <v>1.353485120761847E-2</v>
      </c>
      <c r="P107" s="123">
        <v>6.6138084670652339E-2</v>
      </c>
      <c r="Q107" s="123">
        <v>2.6451699754616302E-2</v>
      </c>
      <c r="R107" s="123">
        <v>3.3085191840845241E-2</v>
      </c>
      <c r="S107" s="123">
        <v>2.4297859248535173E-2</v>
      </c>
      <c r="T107" s="123">
        <v>4.5201888748004813E-2</v>
      </c>
      <c r="U107" s="123">
        <v>1.2148929624267535E-2</v>
      </c>
      <c r="V107" s="123">
        <v>3.6767688134472565E-2</v>
      </c>
      <c r="W107" s="123">
        <v>2.9822533104333963E-2</v>
      </c>
      <c r="X107" s="158">
        <v>0.10353641561610288</v>
      </c>
      <c r="Y107" s="123">
        <v>7.5429825872255895E-3</v>
      </c>
      <c r="Z107" s="123">
        <v>1.3244422786947223E-2</v>
      </c>
      <c r="AA107" s="123">
        <v>2.7901259589399031E-2</v>
      </c>
      <c r="AB107" s="123">
        <v>9.3594746606499597E-3</v>
      </c>
      <c r="AC107" s="123">
        <v>1.3169948235594187E-2</v>
      </c>
      <c r="AD107" s="125">
        <v>3.3769098039985153E-3</v>
      </c>
    </row>
    <row r="108" spans="1:30" x14ac:dyDescent="0.3">
      <c r="A108" s="198"/>
      <c r="B108" s="198"/>
      <c r="C108" s="198"/>
      <c r="D108" s="219"/>
      <c r="E108" s="155">
        <v>111045</v>
      </c>
      <c r="F108" s="128" t="s">
        <v>49</v>
      </c>
      <c r="G108" s="128">
        <v>1</v>
      </c>
      <c r="H108" s="129">
        <v>1</v>
      </c>
      <c r="I108" s="131">
        <v>1</v>
      </c>
      <c r="J108" s="131">
        <v>1</v>
      </c>
      <c r="K108" s="131">
        <v>1</v>
      </c>
      <c r="L108" s="132">
        <v>0.38012318917170662</v>
      </c>
      <c r="M108" s="132">
        <v>0.6404160727133843</v>
      </c>
      <c r="N108" s="132">
        <v>0.92961743091210691</v>
      </c>
      <c r="O108" s="133">
        <v>1.353485120761847E-2</v>
      </c>
      <c r="P108" s="133">
        <v>0.11023014111775389</v>
      </c>
      <c r="Q108" s="133">
        <v>2.6451699754616302E-2</v>
      </c>
      <c r="R108" s="133">
        <v>3.3085191840845241E-2</v>
      </c>
      <c r="S108" s="133">
        <v>2.4297859248535173E-2</v>
      </c>
      <c r="T108" s="133">
        <v>7.5336481246674691E-2</v>
      </c>
      <c r="U108" s="133">
        <v>1.2148929624267535E-2</v>
      </c>
      <c r="V108" s="133">
        <v>4.5959610168090706E-2</v>
      </c>
      <c r="W108" s="133">
        <v>8.9467599313001883E-2</v>
      </c>
      <c r="X108" s="134">
        <v>0.12942051952012859</v>
      </c>
      <c r="Y108" s="133">
        <v>3.0171930348902358E-2</v>
      </c>
      <c r="Z108" s="133">
        <v>1.3244422786947223E-2</v>
      </c>
      <c r="AA108" s="133">
        <v>1.1160503835759613E-2</v>
      </c>
      <c r="AB108" s="133">
        <v>9.3594746606499597E-3</v>
      </c>
      <c r="AC108" s="133">
        <v>1.3169948235594187E-2</v>
      </c>
      <c r="AD108" s="135">
        <v>3.3769098039985153E-3</v>
      </c>
    </row>
    <row r="109" spans="1:30" ht="15" thickBot="1" x14ac:dyDescent="0.35">
      <c r="A109" s="199"/>
      <c r="B109" s="199"/>
      <c r="C109" s="199"/>
      <c r="D109" s="152" t="s">
        <v>89</v>
      </c>
      <c r="E109" s="157">
        <v>112503</v>
      </c>
      <c r="F109" s="139" t="s">
        <v>52</v>
      </c>
      <c r="G109" s="139">
        <v>2</v>
      </c>
      <c r="H109" s="140">
        <v>2</v>
      </c>
      <c r="I109" s="142">
        <v>2</v>
      </c>
      <c r="J109" s="142">
        <v>2</v>
      </c>
      <c r="K109" s="142">
        <v>2</v>
      </c>
      <c r="L109" s="143">
        <v>0.3456556962229097</v>
      </c>
      <c r="M109" s="143">
        <v>0.58193844115175275</v>
      </c>
      <c r="N109" s="143">
        <v>0.8047918737912475</v>
      </c>
      <c r="O109" s="144">
        <v>1.353485120761847E-2</v>
      </c>
      <c r="P109" s="144">
        <v>6.6138084670652339E-2</v>
      </c>
      <c r="Q109" s="144">
        <v>2.1161359803693044E-2</v>
      </c>
      <c r="R109" s="144">
        <v>3.3085191840845241E-2</v>
      </c>
      <c r="S109" s="144">
        <v>2.4297859248535173E-2</v>
      </c>
      <c r="T109" s="144">
        <v>7.5336481246674691E-2</v>
      </c>
      <c r="U109" s="144">
        <v>1.2148929624267535E-2</v>
      </c>
      <c r="V109" s="144">
        <v>2.7575766100854424E-2</v>
      </c>
      <c r="W109" s="144">
        <v>8.9467599313001883E-2</v>
      </c>
      <c r="X109" s="145">
        <v>0.12942051952012859</v>
      </c>
      <c r="Y109" s="144">
        <v>3.0171930348902358E-2</v>
      </c>
      <c r="Z109" s="144">
        <v>1.3244422786947223E-2</v>
      </c>
      <c r="AA109" s="144">
        <v>2.2321007671519226E-2</v>
      </c>
      <c r="AB109" s="144">
        <v>7.4875797285199686E-3</v>
      </c>
      <c r="AC109" s="144">
        <v>1.3169948235594187E-2</v>
      </c>
      <c r="AD109" s="146">
        <v>3.3769098039985153E-3</v>
      </c>
    </row>
    <row r="110" spans="1:30" x14ac:dyDescent="0.3">
      <c r="A110" s="197">
        <v>24</v>
      </c>
      <c r="B110" s="197" t="s">
        <v>90</v>
      </c>
      <c r="C110" s="197">
        <v>10</v>
      </c>
      <c r="D110" s="218" t="s">
        <v>91</v>
      </c>
      <c r="E110" s="154">
        <v>113965</v>
      </c>
      <c r="F110" s="118" t="s">
        <v>92</v>
      </c>
      <c r="G110" s="118">
        <v>1</v>
      </c>
      <c r="H110" s="119">
        <v>1</v>
      </c>
      <c r="I110" s="121">
        <v>1</v>
      </c>
      <c r="J110" s="121">
        <v>1</v>
      </c>
      <c r="K110" s="121">
        <v>1</v>
      </c>
      <c r="L110" s="122">
        <v>0.26003158867939413</v>
      </c>
      <c r="M110" s="122">
        <v>0.51316578128902657</v>
      </c>
      <c r="N110" s="122">
        <v>0.84823544072239565</v>
      </c>
      <c r="O110" s="123">
        <v>1.1721524982240083E-2</v>
      </c>
      <c r="P110" s="123">
        <v>0.10023812153549067</v>
      </c>
      <c r="Q110" s="123">
        <v>2.1489462467440247E-2</v>
      </c>
      <c r="R110" s="123">
        <v>2.8652616623253618E-2</v>
      </c>
      <c r="S110" s="123">
        <v>2.1042563366810131E-2</v>
      </c>
      <c r="T110" s="123">
        <v>6.0661150283764724E-2</v>
      </c>
      <c r="U110" s="123">
        <v>9.183727566124936E-3</v>
      </c>
      <c r="V110" s="123">
        <v>4.5067105593117676E-2</v>
      </c>
      <c r="W110" s="123">
        <v>6.4996704021094046E-2</v>
      </c>
      <c r="X110" s="158">
        <v>8.8174782574631752E-2</v>
      </c>
      <c r="Y110" s="123">
        <v>1.0213246704020169E-2</v>
      </c>
      <c r="Z110" s="123">
        <v>7.2542691215464325E-3</v>
      </c>
      <c r="AA110" s="123">
        <v>2.0669174910189447E-2</v>
      </c>
      <c r="AB110" s="123">
        <v>8.5548006738248219E-3</v>
      </c>
      <c r="AC110" s="123">
        <v>1.1956222914006779E-2</v>
      </c>
      <c r="AD110" s="125">
        <v>3.2903079514710908E-3</v>
      </c>
    </row>
    <row r="111" spans="1:30" x14ac:dyDescent="0.3">
      <c r="A111" s="198"/>
      <c r="B111" s="198"/>
      <c r="C111" s="198"/>
      <c r="D111" s="219"/>
      <c r="E111" s="155">
        <v>110456</v>
      </c>
      <c r="F111" s="128" t="s">
        <v>93</v>
      </c>
      <c r="G111" s="128" t="s">
        <v>42</v>
      </c>
      <c r="H111" s="129" t="s">
        <v>42</v>
      </c>
      <c r="I111" s="131">
        <v>4</v>
      </c>
      <c r="J111" s="131">
        <v>4</v>
      </c>
      <c r="K111" s="131">
        <v>4</v>
      </c>
      <c r="L111" s="132">
        <v>0.24456856946749816</v>
      </c>
      <c r="M111" s="132">
        <v>0.48288070065107941</v>
      </c>
      <c r="N111" s="132">
        <v>0.77547116128859483</v>
      </c>
      <c r="O111" s="133">
        <v>1.1721524982240083E-2</v>
      </c>
      <c r="P111" s="133">
        <v>6.0142872921294395E-2</v>
      </c>
      <c r="Q111" s="133">
        <v>2.1489462467440247E-2</v>
      </c>
      <c r="R111" s="133">
        <v>2.8652616623253618E-2</v>
      </c>
      <c r="S111" s="133">
        <v>2.1042563366810131E-2</v>
      </c>
      <c r="T111" s="133">
        <v>4.8528920227011774E-2</v>
      </c>
      <c r="U111" s="133">
        <v>1.3775591349187405E-2</v>
      </c>
      <c r="V111" s="133">
        <v>2.7040263355870602E-2</v>
      </c>
      <c r="W111" s="133">
        <v>6.4996704021094046E-2</v>
      </c>
      <c r="X111" s="134">
        <v>0.1102184782182897</v>
      </c>
      <c r="Y111" s="133">
        <v>2.0426493408040338E-2</v>
      </c>
      <c r="Z111" s="133">
        <v>1.4508538243092865E-2</v>
      </c>
      <c r="AA111" s="133">
        <v>1.6535339928151555E-2</v>
      </c>
      <c r="AB111" s="133">
        <v>8.5548006738248219E-3</v>
      </c>
      <c r="AC111" s="133">
        <v>1.1956222914006779E-2</v>
      </c>
      <c r="AD111" s="135">
        <v>3.2903079514710908E-3</v>
      </c>
    </row>
    <row r="112" spans="1:30" x14ac:dyDescent="0.3">
      <c r="A112" s="198"/>
      <c r="B112" s="198"/>
      <c r="C112" s="198"/>
      <c r="D112" s="126" t="s">
        <v>37</v>
      </c>
      <c r="E112" s="155">
        <v>110138</v>
      </c>
      <c r="F112" s="163" t="s">
        <v>94</v>
      </c>
      <c r="G112" s="128">
        <v>2</v>
      </c>
      <c r="H112" s="129">
        <v>3</v>
      </c>
      <c r="I112" s="131">
        <v>3</v>
      </c>
      <c r="J112" s="131">
        <v>3</v>
      </c>
      <c r="K112" s="131">
        <v>3</v>
      </c>
      <c r="L112" s="132">
        <v>0.2471211952417309</v>
      </c>
      <c r="M112" s="132">
        <v>0.48802982234196851</v>
      </c>
      <c r="N112" s="132">
        <v>0.7840366687752669</v>
      </c>
      <c r="O112" s="133">
        <v>1.1721524982240083E-2</v>
      </c>
      <c r="P112" s="133">
        <v>6.0142872921294395E-2</v>
      </c>
      <c r="Q112" s="133">
        <v>2.1489462467440247E-2</v>
      </c>
      <c r="R112" s="133">
        <v>2.8652616623253618E-2</v>
      </c>
      <c r="S112" s="133">
        <v>2.1042563366810131E-2</v>
      </c>
      <c r="T112" s="133">
        <v>6.0661150283764724E-2</v>
      </c>
      <c r="U112" s="133">
        <v>9.183727566124936E-3</v>
      </c>
      <c r="V112" s="133">
        <v>2.7040263355870602E-2</v>
      </c>
      <c r="W112" s="133">
        <v>6.4996704021094046E-2</v>
      </c>
      <c r="X112" s="134">
        <v>0.1102184782182897</v>
      </c>
      <c r="Y112" s="133">
        <v>2.0426493408040338E-2</v>
      </c>
      <c r="Z112" s="133">
        <v>1.4508538243092865E-2</v>
      </c>
      <c r="AA112" s="133">
        <v>1.6535339928151555E-2</v>
      </c>
      <c r="AB112" s="133">
        <v>8.5548006738248219E-3</v>
      </c>
      <c r="AC112" s="133">
        <v>9.5649783312054225E-3</v>
      </c>
      <c r="AD112" s="135">
        <v>3.2903079514710908E-3</v>
      </c>
    </row>
    <row r="113" spans="1:30" ht="15" thickBot="1" x14ac:dyDescent="0.35">
      <c r="A113" s="199"/>
      <c r="B113" s="199"/>
      <c r="C113" s="199"/>
      <c r="D113" s="152">
        <v>5115560</v>
      </c>
      <c r="E113" s="157">
        <v>111462</v>
      </c>
      <c r="F113" s="139" t="s">
        <v>95</v>
      </c>
      <c r="G113" s="139">
        <v>3</v>
      </c>
      <c r="H113" s="140">
        <v>2</v>
      </c>
      <c r="I113" s="142">
        <v>2</v>
      </c>
      <c r="J113" s="142">
        <v>2</v>
      </c>
      <c r="K113" s="142">
        <v>2</v>
      </c>
      <c r="L113" s="143">
        <v>0.24827864661137525</v>
      </c>
      <c r="M113" s="143">
        <v>0.49040681431410399</v>
      </c>
      <c r="N113" s="143">
        <v>0.78736235351240036</v>
      </c>
      <c r="O113" s="144">
        <v>1.1721524982240083E-2</v>
      </c>
      <c r="P113" s="144">
        <v>6.0142872921294395E-2</v>
      </c>
      <c r="Q113" s="144">
        <v>2.1489462467440247E-2</v>
      </c>
      <c r="R113" s="144">
        <v>2.8652616623253618E-2</v>
      </c>
      <c r="S113" s="144">
        <v>2.1042563366810131E-2</v>
      </c>
      <c r="T113" s="144">
        <v>6.0661150283764724E-2</v>
      </c>
      <c r="U113" s="144">
        <v>9.183727566124936E-3</v>
      </c>
      <c r="V113" s="144">
        <v>2.7040263355870602E-2</v>
      </c>
      <c r="W113" s="144">
        <v>6.4996704021094046E-2</v>
      </c>
      <c r="X113" s="145">
        <v>0.1102184782182897</v>
      </c>
      <c r="Y113" s="144">
        <v>3.0639740112060502E-2</v>
      </c>
      <c r="Z113" s="144">
        <v>7.2542691215464325E-3</v>
      </c>
      <c r="AA113" s="144">
        <v>2.0669174910189447E-2</v>
      </c>
      <c r="AB113" s="144">
        <v>3.4219202695299285E-3</v>
      </c>
      <c r="AC113" s="144">
        <v>1.1956222914006779E-2</v>
      </c>
      <c r="AD113" s="146">
        <v>1.3161231805884363E-3</v>
      </c>
    </row>
    <row r="114" spans="1:30" x14ac:dyDescent="0.3">
      <c r="A114" s="197">
        <v>25</v>
      </c>
      <c r="B114" s="197" t="s">
        <v>90</v>
      </c>
      <c r="C114" s="197">
        <v>20</v>
      </c>
      <c r="D114" s="218" t="s">
        <v>96</v>
      </c>
      <c r="E114" s="161">
        <v>110456</v>
      </c>
      <c r="F114" s="118" t="s">
        <v>93</v>
      </c>
      <c r="G114" s="118" t="s">
        <v>42</v>
      </c>
      <c r="H114" s="119" t="s">
        <v>42</v>
      </c>
      <c r="I114" s="121">
        <v>3</v>
      </c>
      <c r="J114" s="121">
        <v>3</v>
      </c>
      <c r="K114" s="121">
        <v>3</v>
      </c>
      <c r="L114" s="122">
        <v>0.28242223575032238</v>
      </c>
      <c r="M114" s="122">
        <v>0.47766874738747234</v>
      </c>
      <c r="N114" s="122">
        <v>0.54794458752428687</v>
      </c>
      <c r="O114" s="123">
        <v>1.353485120761847E-2</v>
      </c>
      <c r="P114" s="123">
        <v>8.3464915780313925E-2</v>
      </c>
      <c r="Q114" s="123">
        <v>2.4813893880633972E-2</v>
      </c>
      <c r="R114" s="123">
        <v>3.7302529549324399E-2</v>
      </c>
      <c r="S114" s="123">
        <v>2.4297859248535177E-2</v>
      </c>
      <c r="T114" s="123">
        <v>4.5201888748004813E-2</v>
      </c>
      <c r="U114" s="123">
        <v>1.5310713775607748E-2</v>
      </c>
      <c r="V114" s="123">
        <v>4.4733799656501101E-2</v>
      </c>
      <c r="W114" s="123">
        <v>7.5051729126034167E-2</v>
      </c>
      <c r="X114" s="158">
        <v>2.9445573289712177E-2</v>
      </c>
      <c r="Y114" s="123">
        <v>2.1018688313410205E-2</v>
      </c>
      <c r="Z114" s="123">
        <v>1.5293342122610383E-2</v>
      </c>
      <c r="AA114" s="123">
        <v>1.9832735767014754E-2</v>
      </c>
      <c r="AB114" s="123">
        <v>1.0347288561404952E-2</v>
      </c>
      <c r="AC114" s="123">
        <v>1.4039211990974942E-2</v>
      </c>
      <c r="AD114" s="125">
        <v>3.9797263697711419E-3</v>
      </c>
    </row>
    <row r="115" spans="1:30" x14ac:dyDescent="0.3">
      <c r="A115" s="198"/>
      <c r="B115" s="198"/>
      <c r="C115" s="198"/>
      <c r="D115" s="219"/>
      <c r="E115" s="155">
        <v>110138</v>
      </c>
      <c r="F115" s="128" t="s">
        <v>94</v>
      </c>
      <c r="G115" s="128">
        <v>1</v>
      </c>
      <c r="H115" s="129">
        <v>1</v>
      </c>
      <c r="I115" s="131">
        <v>1</v>
      </c>
      <c r="J115" s="131">
        <v>1</v>
      </c>
      <c r="K115" s="131">
        <v>1</v>
      </c>
      <c r="L115" s="132">
        <v>0.36324256354385309</v>
      </c>
      <c r="M115" s="132">
        <v>0.60275320756853024</v>
      </c>
      <c r="N115" s="132">
        <v>0.9149026154787836</v>
      </c>
      <c r="O115" s="133">
        <v>1.353485120761847E-2</v>
      </c>
      <c r="P115" s="133">
        <v>8.3464915780313925E-2</v>
      </c>
      <c r="Q115" s="133">
        <v>2.4813893880633972E-2</v>
      </c>
      <c r="R115" s="133">
        <v>2.2381517729594638E-2</v>
      </c>
      <c r="S115" s="133">
        <v>2.4297859248535177E-2</v>
      </c>
      <c r="T115" s="133">
        <v>7.5336481246674691E-2</v>
      </c>
      <c r="U115" s="133">
        <v>1.0207142517071832E-2</v>
      </c>
      <c r="V115" s="133">
        <v>4.4733799656501101E-2</v>
      </c>
      <c r="W115" s="133">
        <v>7.5051729126034167E-2</v>
      </c>
      <c r="X115" s="134">
        <v>0.14722786644856087</v>
      </c>
      <c r="Y115" s="133">
        <v>2.1018688313410205E-2</v>
      </c>
      <c r="Z115" s="133">
        <v>1.5293342122610383E-2</v>
      </c>
      <c r="AA115" s="133">
        <v>1.9832735767014754E-2</v>
      </c>
      <c r="AB115" s="133">
        <v>1.0347288561404952E-2</v>
      </c>
      <c r="AC115" s="133">
        <v>1.1231369592779953E-2</v>
      </c>
      <c r="AD115" s="135">
        <v>3.9797263697711419E-3</v>
      </c>
    </row>
    <row r="116" spans="1:30" ht="15" thickBot="1" x14ac:dyDescent="0.35">
      <c r="A116" s="199"/>
      <c r="B116" s="199"/>
      <c r="C116" s="199"/>
      <c r="D116" s="152" t="s">
        <v>97</v>
      </c>
      <c r="E116" s="157">
        <v>111462</v>
      </c>
      <c r="F116" s="164" t="s">
        <v>95</v>
      </c>
      <c r="G116" s="139">
        <v>2</v>
      </c>
      <c r="H116" s="140">
        <v>2</v>
      </c>
      <c r="I116" s="142">
        <v>2</v>
      </c>
      <c r="J116" s="142">
        <v>2</v>
      </c>
      <c r="K116" s="142">
        <v>2</v>
      </c>
      <c r="L116" s="143">
        <v>0.35433520070582297</v>
      </c>
      <c r="M116" s="143">
        <v>0.58988417676056881</v>
      </c>
      <c r="N116" s="143">
        <v>0.86917609186159861</v>
      </c>
      <c r="O116" s="144">
        <v>1.353485120761847E-2</v>
      </c>
      <c r="P116" s="144">
        <v>8.3464915780313925E-2</v>
      </c>
      <c r="Q116" s="144">
        <v>2.4813893880633972E-2</v>
      </c>
      <c r="R116" s="144">
        <v>3.7302529549324399E-2</v>
      </c>
      <c r="S116" s="144">
        <v>2.4297859248535177E-2</v>
      </c>
      <c r="T116" s="144">
        <v>7.5336481246674691E-2</v>
      </c>
      <c r="U116" s="144">
        <v>1.0207142517071832E-2</v>
      </c>
      <c r="V116" s="144">
        <v>1.4911266552167035E-2</v>
      </c>
      <c r="W116" s="144">
        <v>7.5051729126034167E-2</v>
      </c>
      <c r="X116" s="145">
        <v>0.14722786644856087</v>
      </c>
      <c r="Y116" s="144">
        <v>3.1528032470115305E-2</v>
      </c>
      <c r="Z116" s="144">
        <v>7.6466710613051917E-3</v>
      </c>
      <c r="AA116" s="144">
        <v>2.4790919708768445E-2</v>
      </c>
      <c r="AB116" s="144">
        <v>4.138915424561981E-3</v>
      </c>
      <c r="AC116" s="144">
        <v>1.4039211990974942E-2</v>
      </c>
      <c r="AD116" s="146">
        <v>1.591890547908457E-3</v>
      </c>
    </row>
    <row r="117" spans="1:30" x14ac:dyDescent="0.3">
      <c r="A117" s="197">
        <v>26</v>
      </c>
      <c r="B117" s="197" t="s">
        <v>90</v>
      </c>
      <c r="C117" s="197">
        <v>30</v>
      </c>
      <c r="D117" s="116" t="s">
        <v>98</v>
      </c>
      <c r="E117" s="161">
        <v>110456</v>
      </c>
      <c r="F117" s="118" t="s">
        <v>93</v>
      </c>
      <c r="G117" s="118">
        <v>1</v>
      </c>
      <c r="H117" s="119">
        <v>1</v>
      </c>
      <c r="I117" s="121">
        <v>1</v>
      </c>
      <c r="J117" s="121">
        <v>1</v>
      </c>
      <c r="K117" s="120">
        <v>2</v>
      </c>
      <c r="L117" s="122">
        <v>0.33859262954238334</v>
      </c>
      <c r="M117" s="122">
        <v>0.5834368555043199</v>
      </c>
      <c r="N117" s="122">
        <v>0.94346963145400742</v>
      </c>
      <c r="O117" s="123">
        <v>1.353485120761847E-2</v>
      </c>
      <c r="P117" s="123">
        <v>8.3464915780313925E-2</v>
      </c>
      <c r="Q117" s="123">
        <v>2.4813893880633972E-2</v>
      </c>
      <c r="R117" s="123">
        <v>3.7302529549324399E-2</v>
      </c>
      <c r="S117" s="123">
        <v>2.4297859248535177E-2</v>
      </c>
      <c r="T117" s="123">
        <v>6.6819112933471703E-2</v>
      </c>
      <c r="U117" s="123">
        <v>1.5310713775607748E-2</v>
      </c>
      <c r="V117" s="123">
        <v>3.7525864563017215E-2</v>
      </c>
      <c r="W117" s="123">
        <v>7.5051729126034167E-2</v>
      </c>
      <c r="X117" s="158">
        <v>0.12140720888034942</v>
      </c>
      <c r="Y117" s="123">
        <v>2.1018688313410205E-2</v>
      </c>
      <c r="Z117" s="123">
        <v>1.5293342122610383E-2</v>
      </c>
      <c r="AA117" s="123">
        <v>1.9832735767014754E-2</v>
      </c>
      <c r="AB117" s="123">
        <v>1.0347288561404952E-2</v>
      </c>
      <c r="AC117" s="123">
        <v>1.4039211990974942E-2</v>
      </c>
      <c r="AD117" s="125">
        <v>3.3769098039985158E-3</v>
      </c>
    </row>
    <row r="118" spans="1:30" x14ac:dyDescent="0.3">
      <c r="A118" s="198"/>
      <c r="B118" s="198"/>
      <c r="C118" s="198"/>
      <c r="D118" s="126" t="s">
        <v>37</v>
      </c>
      <c r="E118" s="155">
        <v>110138</v>
      </c>
      <c r="F118" s="128" t="s">
        <v>94</v>
      </c>
      <c r="G118" s="128">
        <v>2</v>
      </c>
      <c r="H118" s="129">
        <v>3</v>
      </c>
      <c r="I118" s="131">
        <v>3</v>
      </c>
      <c r="J118" s="131">
        <v>3</v>
      </c>
      <c r="K118" s="137">
        <v>3</v>
      </c>
      <c r="L118" s="132">
        <v>0.3251410007970999</v>
      </c>
      <c r="M118" s="132">
        <v>0.5606044300278592</v>
      </c>
      <c r="N118" s="132">
        <v>0.90616553178191894</v>
      </c>
      <c r="O118" s="133">
        <v>1.353485120761847E-2</v>
      </c>
      <c r="P118" s="133">
        <v>8.3464915780313925E-2</v>
      </c>
      <c r="Q118" s="133">
        <v>2.4813893880633972E-2</v>
      </c>
      <c r="R118" s="133">
        <v>2.2381517729594638E-2</v>
      </c>
      <c r="S118" s="133">
        <v>2.4297859248535177E-2</v>
      </c>
      <c r="T118" s="133">
        <v>6.6819112933471703E-2</v>
      </c>
      <c r="U118" s="133">
        <v>1.0207142517071832E-2</v>
      </c>
      <c r="V118" s="133">
        <v>3.7525864563017215E-2</v>
      </c>
      <c r="W118" s="133">
        <v>7.5051729126034167E-2</v>
      </c>
      <c r="X118" s="134">
        <v>0.12140720888034942</v>
      </c>
      <c r="Y118" s="133">
        <v>2.1018688313410205E-2</v>
      </c>
      <c r="Z118" s="133">
        <v>1.5293342122610383E-2</v>
      </c>
      <c r="AA118" s="133">
        <v>1.9832735767014754E-2</v>
      </c>
      <c r="AB118" s="133">
        <v>1.0347288561404952E-2</v>
      </c>
      <c r="AC118" s="133">
        <v>1.1231369592779953E-2</v>
      </c>
      <c r="AD118" s="135">
        <v>3.3769098039985158E-3</v>
      </c>
    </row>
    <row r="119" spans="1:30" ht="15" thickBot="1" x14ac:dyDescent="0.35">
      <c r="A119" s="199"/>
      <c r="B119" s="199"/>
      <c r="C119" s="199"/>
      <c r="D119" s="149">
        <v>2150000</v>
      </c>
      <c r="E119" s="157">
        <v>111462</v>
      </c>
      <c r="F119" s="164" t="s">
        <v>95</v>
      </c>
      <c r="G119" s="139">
        <v>3</v>
      </c>
      <c r="H119" s="140">
        <v>2</v>
      </c>
      <c r="I119" s="142">
        <v>2</v>
      </c>
      <c r="J119" s="142">
        <v>2</v>
      </c>
      <c r="K119" s="162">
        <v>1</v>
      </c>
      <c r="L119" s="143">
        <v>0.33626636966051515</v>
      </c>
      <c r="M119" s="143">
        <v>0.57994576814609466</v>
      </c>
      <c r="N119" s="143">
        <v>0.94614951370548372</v>
      </c>
      <c r="O119" s="144">
        <v>1.353485120761847E-2</v>
      </c>
      <c r="P119" s="144">
        <v>8.3464915780313925E-2</v>
      </c>
      <c r="Q119" s="144">
        <v>2.4813893880633972E-2</v>
      </c>
      <c r="R119" s="144">
        <v>3.7302529549324399E-2</v>
      </c>
      <c r="S119" s="144">
        <v>2.4297859248535177E-2</v>
      </c>
      <c r="T119" s="144">
        <v>6.6819112933471703E-2</v>
      </c>
      <c r="U119" s="144">
        <v>1.0207142517071832E-2</v>
      </c>
      <c r="V119" s="144">
        <v>3.7525864563017215E-2</v>
      </c>
      <c r="W119" s="144">
        <v>7.5051729126034167E-2</v>
      </c>
      <c r="X119" s="145">
        <v>0.12140720888034942</v>
      </c>
      <c r="Y119" s="144">
        <v>3.1528032470115305E-2</v>
      </c>
      <c r="Z119" s="144">
        <v>7.6466710613051917E-3</v>
      </c>
      <c r="AA119" s="144">
        <v>2.4790919708768445E-2</v>
      </c>
      <c r="AB119" s="144">
        <v>4.138915424561981E-3</v>
      </c>
      <c r="AC119" s="144">
        <v>1.4039211990974942E-2</v>
      </c>
      <c r="AD119" s="146">
        <v>3.3769098039985158E-3</v>
      </c>
    </row>
    <row r="120" spans="1:30" x14ac:dyDescent="0.3">
      <c r="A120" s="197">
        <v>27</v>
      </c>
      <c r="B120" s="197" t="s">
        <v>90</v>
      </c>
      <c r="C120" s="197">
        <v>40</v>
      </c>
      <c r="D120" s="116" t="s">
        <v>99</v>
      </c>
      <c r="E120" s="154">
        <v>113965</v>
      </c>
      <c r="F120" s="118" t="s">
        <v>92</v>
      </c>
      <c r="G120" s="118">
        <v>1</v>
      </c>
      <c r="H120" s="119">
        <v>1</v>
      </c>
      <c r="I120" s="121">
        <v>1</v>
      </c>
      <c r="J120" s="121">
        <v>1</v>
      </c>
      <c r="K120" s="121">
        <v>1</v>
      </c>
      <c r="L120" s="122">
        <v>0.27195730506976873</v>
      </c>
      <c r="M120" s="122">
        <v>0.52387691412911319</v>
      </c>
      <c r="N120" s="122">
        <v>0.83806546056571551</v>
      </c>
      <c r="O120" s="123">
        <v>1.1721524982240083E-2</v>
      </c>
      <c r="P120" s="123">
        <v>0.10023812153549067</v>
      </c>
      <c r="Q120" s="123">
        <v>2.1489462467440247E-2</v>
      </c>
      <c r="R120" s="123">
        <v>3.1262567746335644E-2</v>
      </c>
      <c r="S120" s="123">
        <v>2.1042563366810131E-2</v>
      </c>
      <c r="T120" s="123">
        <v>5.7867049258727841E-2</v>
      </c>
      <c r="U120" s="123">
        <v>9.183727566124936E-3</v>
      </c>
      <c r="V120" s="123">
        <v>4.8993109056307681E-2</v>
      </c>
      <c r="W120" s="123">
        <v>6.4996704021094046E-2</v>
      </c>
      <c r="X120" s="158">
        <v>0.10276085102086024</v>
      </c>
      <c r="Y120" s="123">
        <v>1.0213246704020169E-2</v>
      </c>
      <c r="Z120" s="123">
        <v>3.7713149362072658E-3</v>
      </c>
      <c r="AA120" s="123">
        <v>1.6535339928151555E-2</v>
      </c>
      <c r="AB120" s="123">
        <v>8.5548006738248219E-3</v>
      </c>
      <c r="AC120" s="123">
        <v>1.1956222914006779E-2</v>
      </c>
      <c r="AD120" s="125">
        <v>3.2903079514710908E-3</v>
      </c>
    </row>
    <row r="121" spans="1:30" x14ac:dyDescent="0.3">
      <c r="A121" s="198"/>
      <c r="B121" s="198"/>
      <c r="C121" s="198"/>
      <c r="D121" s="126"/>
      <c r="E121" s="155">
        <v>110456</v>
      </c>
      <c r="F121" s="128" t="s">
        <v>93</v>
      </c>
      <c r="G121" s="128">
        <v>2</v>
      </c>
      <c r="H121" s="129">
        <v>4</v>
      </c>
      <c r="I121" s="131">
        <v>4</v>
      </c>
      <c r="J121" s="131">
        <v>4</v>
      </c>
      <c r="K121" s="131">
        <v>4</v>
      </c>
      <c r="L121" s="132">
        <v>0.21450607847945263</v>
      </c>
      <c r="M121" s="132">
        <v>0.41736667390449095</v>
      </c>
      <c r="N121" s="132">
        <v>0.53099592423202269</v>
      </c>
      <c r="O121" s="133">
        <v>1.1721524982240083E-2</v>
      </c>
      <c r="P121" s="133">
        <v>6.0142872921294395E-2</v>
      </c>
      <c r="Q121" s="133">
        <v>2.1489462467440247E-2</v>
      </c>
      <c r="R121" s="133">
        <v>3.1262567746335644E-2</v>
      </c>
      <c r="S121" s="133">
        <v>2.1042563366810131E-2</v>
      </c>
      <c r="T121" s="133">
        <v>5.7867049258727841E-2</v>
      </c>
      <c r="U121" s="133">
        <v>1.3775591349187405E-2</v>
      </c>
      <c r="V121" s="133">
        <v>2.9395865433784609E-2</v>
      </c>
      <c r="W121" s="133">
        <v>6.4996704021094046E-2</v>
      </c>
      <c r="X121" s="134">
        <v>2.5690212755215061E-2</v>
      </c>
      <c r="Y121" s="133">
        <v>2.0426493408040338E-2</v>
      </c>
      <c r="Z121" s="133">
        <v>1.5085259744829063E-2</v>
      </c>
      <c r="AA121" s="133">
        <v>2.0669174910189447E-2</v>
      </c>
      <c r="AB121" s="133">
        <v>8.5548006738248219E-3</v>
      </c>
      <c r="AC121" s="133">
        <v>1.1956222914006779E-2</v>
      </c>
      <c r="AD121" s="135">
        <v>3.2903079514710908E-3</v>
      </c>
    </row>
    <row r="122" spans="1:30" x14ac:dyDescent="0.3">
      <c r="A122" s="198"/>
      <c r="B122" s="198"/>
      <c r="C122" s="198"/>
      <c r="D122" s="126" t="s">
        <v>37</v>
      </c>
      <c r="E122" s="155">
        <v>110138</v>
      </c>
      <c r="F122" s="128" t="s">
        <v>94</v>
      </c>
      <c r="G122" s="128">
        <v>3</v>
      </c>
      <c r="H122" s="129">
        <v>2</v>
      </c>
      <c r="I122" s="131">
        <v>2</v>
      </c>
      <c r="J122" s="131">
        <v>2</v>
      </c>
      <c r="K122" s="131">
        <v>2</v>
      </c>
      <c r="L122" s="132">
        <v>0.25859613845173979</v>
      </c>
      <c r="M122" s="132">
        <v>0.4965055544789152</v>
      </c>
      <c r="N122" s="132">
        <v>0.78640351263067954</v>
      </c>
      <c r="O122" s="133">
        <v>1.1721524982240083E-2</v>
      </c>
      <c r="P122" s="133">
        <v>6.0142872921294395E-2</v>
      </c>
      <c r="Q122" s="133">
        <v>2.1489462467440247E-2</v>
      </c>
      <c r="R122" s="133">
        <v>1.8757540647801389E-2</v>
      </c>
      <c r="S122" s="133">
        <v>2.1042563366810131E-2</v>
      </c>
      <c r="T122" s="133">
        <v>5.7867049258727841E-2</v>
      </c>
      <c r="U122" s="133">
        <v>9.183727566124936E-3</v>
      </c>
      <c r="V122" s="133">
        <v>2.9395865433784609E-2</v>
      </c>
      <c r="W122" s="133">
        <v>6.4996704021094046E-2</v>
      </c>
      <c r="X122" s="134">
        <v>0.12845106377607529</v>
      </c>
      <c r="Y122" s="133">
        <v>2.0426493408040338E-2</v>
      </c>
      <c r="Z122" s="133">
        <v>1.5085259744829063E-2</v>
      </c>
      <c r="AA122" s="133">
        <v>1.6535339928151555E-2</v>
      </c>
      <c r="AB122" s="133">
        <v>8.5548006738248219E-3</v>
      </c>
      <c r="AC122" s="133">
        <v>9.5649783312054225E-3</v>
      </c>
      <c r="AD122" s="135">
        <v>3.2903079514710908E-3</v>
      </c>
    </row>
    <row r="123" spans="1:30" ht="15" thickBot="1" x14ac:dyDescent="0.35">
      <c r="A123" s="199"/>
      <c r="B123" s="199"/>
      <c r="C123" s="199"/>
      <c r="D123" s="152">
        <v>1350000</v>
      </c>
      <c r="E123" s="157">
        <v>111462</v>
      </c>
      <c r="F123" s="139" t="s">
        <v>95</v>
      </c>
      <c r="G123" s="139">
        <v>4</v>
      </c>
      <c r="H123" s="140">
        <v>3</v>
      </c>
      <c r="I123" s="142">
        <v>3</v>
      </c>
      <c r="J123" s="142">
        <v>3</v>
      </c>
      <c r="K123" s="142">
        <v>3</v>
      </c>
      <c r="L123" s="143">
        <v>0.25494047799903724</v>
      </c>
      <c r="M123" s="143">
        <v>0.49150196917619376</v>
      </c>
      <c r="N123" s="143">
        <v>0.7567341858544544</v>
      </c>
      <c r="O123" s="144">
        <v>1.1721524982240083E-2</v>
      </c>
      <c r="P123" s="144">
        <v>6.0142872921294395E-2</v>
      </c>
      <c r="Q123" s="144">
        <v>2.1489462467440247E-2</v>
      </c>
      <c r="R123" s="144">
        <v>3.1262567746335644E-2</v>
      </c>
      <c r="S123" s="144">
        <v>2.1042563366810131E-2</v>
      </c>
      <c r="T123" s="144">
        <v>5.7867049258727841E-2</v>
      </c>
      <c r="U123" s="144">
        <v>9.183727566124936E-3</v>
      </c>
      <c r="V123" s="144">
        <v>9.7986218112615358E-3</v>
      </c>
      <c r="W123" s="144">
        <v>6.4996704021094046E-2</v>
      </c>
      <c r="X123" s="145">
        <v>0.12845106377607529</v>
      </c>
      <c r="Y123" s="144">
        <v>3.0639740112060502E-2</v>
      </c>
      <c r="Z123" s="144">
        <v>7.5426298724145316E-3</v>
      </c>
      <c r="AA123" s="144">
        <v>2.0669174910189447E-2</v>
      </c>
      <c r="AB123" s="144">
        <v>3.4219202695299285E-3</v>
      </c>
      <c r="AC123" s="144">
        <v>1.1956222914006779E-2</v>
      </c>
      <c r="AD123" s="146">
        <v>1.3161231805884363E-3</v>
      </c>
    </row>
    <row r="124" spans="1:30" x14ac:dyDescent="0.3">
      <c r="A124" s="197">
        <v>28</v>
      </c>
      <c r="B124" s="197" t="s">
        <v>90</v>
      </c>
      <c r="C124" s="197">
        <v>50</v>
      </c>
      <c r="D124" s="218" t="s">
        <v>100</v>
      </c>
      <c r="E124" s="154">
        <v>113965</v>
      </c>
      <c r="F124" s="118" t="s">
        <v>92</v>
      </c>
      <c r="G124" s="118">
        <v>1</v>
      </c>
      <c r="H124" s="119">
        <v>1</v>
      </c>
      <c r="I124" s="121">
        <v>1</v>
      </c>
      <c r="J124" s="121">
        <v>1</v>
      </c>
      <c r="K124" s="121">
        <v>1</v>
      </c>
      <c r="L124" s="122">
        <v>0.25728439276414483</v>
      </c>
      <c r="M124" s="122">
        <v>0.50601930917083016</v>
      </c>
      <c r="N124" s="122">
        <v>0.82448824588348002</v>
      </c>
      <c r="O124" s="123">
        <v>1.1721524982240083E-2</v>
      </c>
      <c r="P124" s="123">
        <v>0.10023812153549067</v>
      </c>
      <c r="Q124" s="123">
        <v>2.1489462467440247E-2</v>
      </c>
      <c r="R124" s="123">
        <v>3.1262567746335644E-2</v>
      </c>
      <c r="S124" s="123">
        <v>2.1042563366810131E-2</v>
      </c>
      <c r="T124" s="123">
        <v>6.3138127017109191E-2</v>
      </c>
      <c r="U124" s="123">
        <v>9.183727566124936E-3</v>
      </c>
      <c r="V124" s="123">
        <v>4.5067105593117676E-2</v>
      </c>
      <c r="W124" s="123">
        <v>6.4996704021094046E-2</v>
      </c>
      <c r="X124" s="158">
        <v>8.3558171767385822E-2</v>
      </c>
      <c r="Y124" s="123">
        <v>1.0213246704020169E-2</v>
      </c>
      <c r="Z124" s="123">
        <v>3.7713149362072658E-3</v>
      </c>
      <c r="AA124" s="123">
        <v>1.6535339928151555E-2</v>
      </c>
      <c r="AB124" s="123">
        <v>8.5548006738248219E-3</v>
      </c>
      <c r="AC124" s="123">
        <v>1.1956222914006779E-2</v>
      </c>
      <c r="AD124" s="125">
        <v>3.2903079514710908E-3</v>
      </c>
    </row>
    <row r="125" spans="1:30" x14ac:dyDescent="0.3">
      <c r="A125" s="198"/>
      <c r="B125" s="198"/>
      <c r="C125" s="198"/>
      <c r="D125" s="219"/>
      <c r="E125" s="155">
        <v>110456</v>
      </c>
      <c r="F125" s="128" t="s">
        <v>93</v>
      </c>
      <c r="G125" s="128" t="s">
        <v>42</v>
      </c>
      <c r="H125" s="129" t="s">
        <v>42</v>
      </c>
      <c r="I125" s="131">
        <v>4</v>
      </c>
      <c r="J125" s="131">
        <v>4</v>
      </c>
      <c r="K125" s="131">
        <v>4</v>
      </c>
      <c r="L125" s="132">
        <v>0.24459695024894695</v>
      </c>
      <c r="M125" s="132">
        <v>0.48074758171274734</v>
      </c>
      <c r="N125" s="132">
        <v>0.75689778539635411</v>
      </c>
      <c r="O125" s="133">
        <v>1.1721524982240083E-2</v>
      </c>
      <c r="P125" s="133">
        <v>6.0142872921294395E-2</v>
      </c>
      <c r="Q125" s="133">
        <v>2.1489462467440247E-2</v>
      </c>
      <c r="R125" s="133">
        <v>3.1262567746335644E-2</v>
      </c>
      <c r="S125" s="133">
        <v>2.1042563366810131E-2</v>
      </c>
      <c r="T125" s="133">
        <v>3.7882876210265509E-2</v>
      </c>
      <c r="U125" s="133">
        <v>1.3775591349187405E-2</v>
      </c>
      <c r="V125" s="133">
        <v>2.7040263355870602E-2</v>
      </c>
      <c r="W125" s="133">
        <v>6.4996704021094046E-2</v>
      </c>
      <c r="X125" s="134">
        <v>0.11141089568984777</v>
      </c>
      <c r="Y125" s="133">
        <v>2.0426493408040338E-2</v>
      </c>
      <c r="Z125" s="133">
        <v>1.5085259744829063E-2</v>
      </c>
      <c r="AA125" s="133">
        <v>2.0669174910189447E-2</v>
      </c>
      <c r="AB125" s="133">
        <v>8.5548006738248219E-3</v>
      </c>
      <c r="AC125" s="133">
        <v>1.1956222914006779E-2</v>
      </c>
      <c r="AD125" s="135">
        <v>3.2903079514710908E-3</v>
      </c>
    </row>
    <row r="126" spans="1:30" x14ac:dyDescent="0.3">
      <c r="A126" s="198"/>
      <c r="B126" s="198"/>
      <c r="C126" s="198"/>
      <c r="D126" s="126" t="s">
        <v>37</v>
      </c>
      <c r="E126" s="155">
        <v>110138</v>
      </c>
      <c r="F126" s="163" t="s">
        <v>94</v>
      </c>
      <c r="G126" s="128">
        <v>2</v>
      </c>
      <c r="H126" s="129">
        <v>3</v>
      </c>
      <c r="I126" s="131">
        <v>3</v>
      </c>
      <c r="J126" s="131">
        <v>3</v>
      </c>
      <c r="K126" s="131">
        <v>3</v>
      </c>
      <c r="L126" s="132">
        <v>0.24547076671804671</v>
      </c>
      <c r="M126" s="132">
        <v>0.482380862073155</v>
      </c>
      <c r="N126" s="132">
        <v>0.77821227935407666</v>
      </c>
      <c r="O126" s="133">
        <v>1.1721524982240083E-2</v>
      </c>
      <c r="P126" s="133">
        <v>6.0142872921294395E-2</v>
      </c>
      <c r="Q126" s="133">
        <v>2.1489462467440247E-2</v>
      </c>
      <c r="R126" s="133">
        <v>1.8757540647801389E-2</v>
      </c>
      <c r="S126" s="133">
        <v>2.1042563366810131E-2</v>
      </c>
      <c r="T126" s="133">
        <v>6.3138127017109191E-2</v>
      </c>
      <c r="U126" s="133">
        <v>9.183727566124936E-3</v>
      </c>
      <c r="V126" s="133">
        <v>2.7040263355870602E-2</v>
      </c>
      <c r="W126" s="133">
        <v>6.4996704021094046E-2</v>
      </c>
      <c r="X126" s="134">
        <v>0.11141089568984777</v>
      </c>
      <c r="Y126" s="133">
        <v>2.0426493408040338E-2</v>
      </c>
      <c r="Z126" s="133">
        <v>1.5085259744829063E-2</v>
      </c>
      <c r="AA126" s="133">
        <v>1.6535339928151555E-2</v>
      </c>
      <c r="AB126" s="133">
        <v>8.5548006738248219E-3</v>
      </c>
      <c r="AC126" s="133">
        <v>9.5649783312054225E-3</v>
      </c>
      <c r="AD126" s="135">
        <v>3.2903079514710908E-3</v>
      </c>
    </row>
    <row r="127" spans="1:30" ht="15" thickBot="1" x14ac:dyDescent="0.35">
      <c r="A127" s="199"/>
      <c r="B127" s="199"/>
      <c r="C127" s="199"/>
      <c r="D127" s="152">
        <v>3500000</v>
      </c>
      <c r="E127" s="157">
        <v>111462</v>
      </c>
      <c r="F127" s="139" t="s">
        <v>95</v>
      </c>
      <c r="G127" s="139">
        <v>3</v>
      </c>
      <c r="H127" s="140">
        <v>2</v>
      </c>
      <c r="I127" s="142">
        <v>2</v>
      </c>
      <c r="J127" s="142">
        <v>2</v>
      </c>
      <c r="K127" s="142">
        <v>2</v>
      </c>
      <c r="L127" s="143">
        <v>0.25264789026885986</v>
      </c>
      <c r="M127" s="143">
        <v>0.4969745203929567</v>
      </c>
      <c r="N127" s="143">
        <v>0.78934529530915709</v>
      </c>
      <c r="O127" s="144">
        <v>1.1721524982240083E-2</v>
      </c>
      <c r="P127" s="144">
        <v>6.0142872921294395E-2</v>
      </c>
      <c r="Q127" s="144">
        <v>2.1489462467440247E-2</v>
      </c>
      <c r="R127" s="144">
        <v>3.1262567746335644E-2</v>
      </c>
      <c r="S127" s="144">
        <v>2.1042563366810131E-2</v>
      </c>
      <c r="T127" s="144">
        <v>6.3138127017109191E-2</v>
      </c>
      <c r="U127" s="144">
        <v>9.183727566124936E-3</v>
      </c>
      <c r="V127" s="144">
        <v>2.7040263355870602E-2</v>
      </c>
      <c r="W127" s="144">
        <v>6.4996704021094046E-2</v>
      </c>
      <c r="X127" s="145">
        <v>0.11141089568984777</v>
      </c>
      <c r="Y127" s="144">
        <v>3.0639740112060502E-2</v>
      </c>
      <c r="Z127" s="144">
        <v>7.5426298724145316E-3</v>
      </c>
      <c r="AA127" s="144">
        <v>2.0669174910189447E-2</v>
      </c>
      <c r="AB127" s="144">
        <v>3.4219202695299285E-3</v>
      </c>
      <c r="AC127" s="144">
        <v>1.1956222914006779E-2</v>
      </c>
      <c r="AD127" s="146">
        <v>1.3161231805884363E-3</v>
      </c>
    </row>
    <row r="128" spans="1:30" x14ac:dyDescent="0.3">
      <c r="A128" s="197">
        <v>29</v>
      </c>
      <c r="B128" s="197" t="s">
        <v>90</v>
      </c>
      <c r="C128" s="197">
        <v>60</v>
      </c>
      <c r="D128" s="223" t="s">
        <v>101</v>
      </c>
      <c r="E128" s="154">
        <v>113965</v>
      </c>
      <c r="F128" s="118" t="s">
        <v>92</v>
      </c>
      <c r="G128" s="118">
        <v>1</v>
      </c>
      <c r="H128" s="119">
        <v>1</v>
      </c>
      <c r="I128" s="121">
        <v>1</v>
      </c>
      <c r="J128" s="121">
        <v>1</v>
      </c>
      <c r="K128" s="121">
        <v>1</v>
      </c>
      <c r="L128" s="122">
        <v>0.27181711056085112</v>
      </c>
      <c r="M128" s="122">
        <v>0.53463884228415059</v>
      </c>
      <c r="N128" s="122">
        <v>0.88566132045610169</v>
      </c>
      <c r="O128" s="123">
        <v>1.1721524982240083E-2</v>
      </c>
      <c r="P128" s="123">
        <v>0.10023812153549067</v>
      </c>
      <c r="Q128" s="123">
        <v>2.1489462467440247E-2</v>
      </c>
      <c r="R128" s="123">
        <v>3.1262567746335644E-2</v>
      </c>
      <c r="S128" s="123">
        <v>2.1042563366810131E-2</v>
      </c>
      <c r="T128" s="123">
        <v>7.0174104804869131E-2</v>
      </c>
      <c r="U128" s="123">
        <v>9.183727566124936E-3</v>
      </c>
      <c r="V128" s="123">
        <v>4.5067105593117676E-2</v>
      </c>
      <c r="W128" s="123">
        <v>6.4996704021094046E-2</v>
      </c>
      <c r="X128" s="158">
        <v>0.10514172709294628</v>
      </c>
      <c r="Y128" s="123">
        <v>1.0213246704020169E-2</v>
      </c>
      <c r="Z128" s="123">
        <v>3.7713149362072658E-3</v>
      </c>
      <c r="AA128" s="123">
        <v>1.6535339928151555E-2</v>
      </c>
      <c r="AB128" s="123">
        <v>8.5548006738248219E-3</v>
      </c>
      <c r="AC128" s="123">
        <v>1.1956222914006779E-2</v>
      </c>
      <c r="AD128" s="125">
        <v>3.2903079514710908E-3</v>
      </c>
    </row>
    <row r="129" spans="1:30" x14ac:dyDescent="0.3">
      <c r="A129" s="198"/>
      <c r="B129" s="198"/>
      <c r="C129" s="198"/>
      <c r="D129" s="224"/>
      <c r="E129" s="155">
        <v>110456</v>
      </c>
      <c r="F129" s="128" t="s">
        <v>93</v>
      </c>
      <c r="G129" s="128">
        <v>2</v>
      </c>
      <c r="H129" s="129">
        <v>2</v>
      </c>
      <c r="I129" s="131">
        <v>2</v>
      </c>
      <c r="J129" s="131">
        <v>2</v>
      </c>
      <c r="K129" s="131">
        <v>2</v>
      </c>
      <c r="L129" s="132">
        <v>0.25797011537964437</v>
      </c>
      <c r="M129" s="132">
        <v>0.50676964171044947</v>
      </c>
      <c r="N129" s="132">
        <v>0.78775730388781728</v>
      </c>
      <c r="O129" s="133">
        <v>1.1721524982240083E-2</v>
      </c>
      <c r="P129" s="133">
        <v>6.0142872921294395E-2</v>
      </c>
      <c r="Q129" s="133">
        <v>2.1489462467440247E-2</v>
      </c>
      <c r="R129" s="133">
        <v>3.1262567746335644E-2</v>
      </c>
      <c r="S129" s="133">
        <v>2.1042563366810131E-2</v>
      </c>
      <c r="T129" s="133">
        <v>7.0174104804869131E-2</v>
      </c>
      <c r="U129" s="133">
        <v>1.3775591349187405E-2</v>
      </c>
      <c r="V129" s="133">
        <v>2.7040263355870602E-2</v>
      </c>
      <c r="W129" s="133">
        <v>6.4996704021094046E-2</v>
      </c>
      <c r="X129" s="134">
        <v>0.10514172709294628</v>
      </c>
      <c r="Y129" s="133">
        <v>2.0426493408040338E-2</v>
      </c>
      <c r="Z129" s="133">
        <v>1.5085259744829063E-2</v>
      </c>
      <c r="AA129" s="133">
        <v>2.0669174910189447E-2</v>
      </c>
      <c r="AB129" s="133">
        <v>8.5548006738248219E-3</v>
      </c>
      <c r="AC129" s="133">
        <v>1.1956222914006779E-2</v>
      </c>
      <c r="AD129" s="135">
        <v>3.2903079514710908E-3</v>
      </c>
    </row>
    <row r="130" spans="1:30" x14ac:dyDescent="0.3">
      <c r="A130" s="198"/>
      <c r="B130" s="198"/>
      <c r="C130" s="198"/>
      <c r="D130" s="126" t="s">
        <v>37</v>
      </c>
      <c r="E130" s="155">
        <v>110138</v>
      </c>
      <c r="F130" s="163" t="s">
        <v>94</v>
      </c>
      <c r="G130" s="128" t="s">
        <v>42</v>
      </c>
      <c r="H130" s="129" t="s">
        <v>42</v>
      </c>
      <c r="I130" s="131">
        <v>4</v>
      </c>
      <c r="J130" s="131">
        <v>4</v>
      </c>
      <c r="K130" s="131">
        <v>4</v>
      </c>
      <c r="L130" s="132">
        <v>0.23151782525434489</v>
      </c>
      <c r="M130" s="132">
        <v>0.45507802934206576</v>
      </c>
      <c r="N130" s="132">
        <v>0.73788070248521931</v>
      </c>
      <c r="O130" s="133">
        <v>1.1721524982240083E-2</v>
      </c>
      <c r="P130" s="133">
        <v>6.0142872921294395E-2</v>
      </c>
      <c r="Q130" s="133">
        <v>2.1489462467440247E-2</v>
      </c>
      <c r="R130" s="133">
        <v>1.8757540647801389E-2</v>
      </c>
      <c r="S130" s="133">
        <v>2.1042563366810131E-2</v>
      </c>
      <c r="T130" s="133">
        <v>4.2104462882921474E-2</v>
      </c>
      <c r="U130" s="133">
        <v>9.183727566124936E-3</v>
      </c>
      <c r="V130" s="133">
        <v>2.7040263355870602E-2</v>
      </c>
      <c r="W130" s="133">
        <v>6.4996704021094046E-2</v>
      </c>
      <c r="X130" s="134">
        <v>0.10514172709294628</v>
      </c>
      <c r="Y130" s="133">
        <v>2.0426493408040338E-2</v>
      </c>
      <c r="Z130" s="133">
        <v>1.5085259744829063E-2</v>
      </c>
      <c r="AA130" s="133">
        <v>1.6535339928151555E-2</v>
      </c>
      <c r="AB130" s="133">
        <v>8.5548006738248219E-3</v>
      </c>
      <c r="AC130" s="133">
        <v>9.5649783312054225E-3</v>
      </c>
      <c r="AD130" s="135">
        <v>3.2903079514710908E-3</v>
      </c>
    </row>
    <row r="131" spans="1:30" ht="15" thickBot="1" x14ac:dyDescent="0.35">
      <c r="A131" s="199"/>
      <c r="B131" s="199"/>
      <c r="C131" s="199"/>
      <c r="D131" s="152">
        <v>10750000</v>
      </c>
      <c r="E131" s="157">
        <v>111462</v>
      </c>
      <c r="F131" s="139" t="s">
        <v>95</v>
      </c>
      <c r="G131" s="139" t="s">
        <v>42</v>
      </c>
      <c r="H131" s="140" t="s">
        <v>42</v>
      </c>
      <c r="I131" s="142">
        <v>3</v>
      </c>
      <c r="J131" s="142">
        <v>3</v>
      </c>
      <c r="K131" s="142">
        <v>3</v>
      </c>
      <c r="L131" s="143">
        <v>0.23869494880515799</v>
      </c>
      <c r="M131" s="143">
        <v>0.46967168766186745</v>
      </c>
      <c r="N131" s="143">
        <v>0.74860604943598108</v>
      </c>
      <c r="O131" s="144">
        <v>1.1721524982240083E-2</v>
      </c>
      <c r="P131" s="144">
        <v>6.0142872921294395E-2</v>
      </c>
      <c r="Q131" s="144">
        <v>2.1489462467440247E-2</v>
      </c>
      <c r="R131" s="144">
        <v>3.1262567746335644E-2</v>
      </c>
      <c r="S131" s="144">
        <v>2.1042563366810131E-2</v>
      </c>
      <c r="T131" s="144">
        <v>4.2104462882921474E-2</v>
      </c>
      <c r="U131" s="144">
        <v>9.183727566124936E-3</v>
      </c>
      <c r="V131" s="144">
        <v>2.7040263355870602E-2</v>
      </c>
      <c r="W131" s="144">
        <v>6.4996704021094046E-2</v>
      </c>
      <c r="X131" s="145">
        <v>0.10514172709294628</v>
      </c>
      <c r="Y131" s="144">
        <v>3.0639740112060502E-2</v>
      </c>
      <c r="Z131" s="144">
        <v>7.5426298724145316E-3</v>
      </c>
      <c r="AA131" s="144">
        <v>2.0669174910189447E-2</v>
      </c>
      <c r="AB131" s="144">
        <v>3.4219202695299285E-3</v>
      </c>
      <c r="AC131" s="144">
        <v>1.1956222914006779E-2</v>
      </c>
      <c r="AD131" s="146">
        <v>1.3161231805884363E-3</v>
      </c>
    </row>
    <row r="132" spans="1:30" x14ac:dyDescent="0.3">
      <c r="A132" s="197">
        <v>30</v>
      </c>
      <c r="B132" s="197" t="s">
        <v>90</v>
      </c>
      <c r="C132" s="197">
        <v>70</v>
      </c>
      <c r="D132" s="223" t="s">
        <v>102</v>
      </c>
      <c r="E132" s="161">
        <v>110456</v>
      </c>
      <c r="F132" s="118" t="s">
        <v>93</v>
      </c>
      <c r="G132" s="118">
        <v>1</v>
      </c>
      <c r="H132" s="119">
        <v>1</v>
      </c>
      <c r="I132" s="121">
        <v>1</v>
      </c>
      <c r="J132" s="121">
        <v>1</v>
      </c>
      <c r="K132" s="121">
        <v>1</v>
      </c>
      <c r="L132" s="122">
        <v>0.34712131232970794</v>
      </c>
      <c r="M132" s="122">
        <v>0.59445357825354617</v>
      </c>
      <c r="N132" s="122">
        <v>0.94906580418734965</v>
      </c>
      <c r="O132" s="123">
        <v>1.353485120761847E-2</v>
      </c>
      <c r="P132" s="123">
        <v>8.3464915780313925E-2</v>
      </c>
      <c r="Q132" s="123">
        <v>2.4813893880633972E-2</v>
      </c>
      <c r="R132" s="123">
        <v>3.7302529549324399E-2</v>
      </c>
      <c r="S132" s="123">
        <v>2.4297859248535177E-2</v>
      </c>
      <c r="T132" s="123">
        <v>6.6819112933471703E-2</v>
      </c>
      <c r="U132" s="123">
        <v>1.5310713775607748E-2</v>
      </c>
      <c r="V132" s="123">
        <v>4.4733799656501101E-2</v>
      </c>
      <c r="W132" s="123">
        <v>7.5051729126034167E-2</v>
      </c>
      <c r="X132" s="158">
        <v>0.12140720888034939</v>
      </c>
      <c r="Y132" s="123">
        <v>2.1018688313410205E-2</v>
      </c>
      <c r="Z132" s="123">
        <v>1.5293342122610383E-2</v>
      </c>
      <c r="AA132" s="123">
        <v>2.3038706856984545E-2</v>
      </c>
      <c r="AB132" s="123">
        <v>1.0347288561404952E-2</v>
      </c>
      <c r="AC132" s="123">
        <v>1.4039211990974942E-2</v>
      </c>
      <c r="AD132" s="125">
        <v>3.9797263697711419E-3</v>
      </c>
    </row>
    <row r="133" spans="1:30" x14ac:dyDescent="0.3">
      <c r="A133" s="198"/>
      <c r="B133" s="198"/>
      <c r="C133" s="198"/>
      <c r="D133" s="224"/>
      <c r="E133" s="155">
        <v>110138</v>
      </c>
      <c r="F133" s="128" t="s">
        <v>94</v>
      </c>
      <c r="G133" s="128">
        <v>2</v>
      </c>
      <c r="H133" s="129">
        <v>2</v>
      </c>
      <c r="I133" s="131">
        <v>2</v>
      </c>
      <c r="J133" s="131">
        <v>2</v>
      </c>
      <c r="K133" s="131">
        <v>2</v>
      </c>
      <c r="L133" s="132">
        <v>0.33099586445157747</v>
      </c>
      <c r="M133" s="132">
        <v>0.56701341140568873</v>
      </c>
      <c r="N133" s="132">
        <v>0.90715465218599389</v>
      </c>
      <c r="O133" s="133">
        <v>1.353485120761847E-2</v>
      </c>
      <c r="P133" s="133">
        <v>8.3464915780313925E-2</v>
      </c>
      <c r="Q133" s="133">
        <v>2.4813893880633972E-2</v>
      </c>
      <c r="R133" s="133">
        <v>2.2381517729594638E-2</v>
      </c>
      <c r="S133" s="133">
        <v>2.4297859248535177E-2</v>
      </c>
      <c r="T133" s="133">
        <v>6.6819112933471703E-2</v>
      </c>
      <c r="U133" s="133">
        <v>1.0207142517071832E-2</v>
      </c>
      <c r="V133" s="133">
        <v>4.4733799656501101E-2</v>
      </c>
      <c r="W133" s="133">
        <v>7.5051729126034167E-2</v>
      </c>
      <c r="X133" s="134">
        <v>0.12140720888034939</v>
      </c>
      <c r="Y133" s="133">
        <v>2.1018688313410205E-2</v>
      </c>
      <c r="Z133" s="133">
        <v>1.5293342122610383E-2</v>
      </c>
      <c r="AA133" s="133">
        <v>1.8430965485587637E-2</v>
      </c>
      <c r="AB133" s="133">
        <v>1.0347288561404952E-2</v>
      </c>
      <c r="AC133" s="133">
        <v>1.1231369592779953E-2</v>
      </c>
      <c r="AD133" s="135">
        <v>3.9797263697711419E-3</v>
      </c>
    </row>
    <row r="134" spans="1:30" ht="15" thickBot="1" x14ac:dyDescent="0.35">
      <c r="A134" s="199"/>
      <c r="B134" s="199"/>
      <c r="C134" s="199"/>
      <c r="D134" s="152" t="s">
        <v>103</v>
      </c>
      <c r="E134" s="157">
        <v>111462</v>
      </c>
      <c r="F134" s="139" t="s">
        <v>95</v>
      </c>
      <c r="G134" s="139">
        <v>3</v>
      </c>
      <c r="H134" s="140">
        <v>3</v>
      </c>
      <c r="I134" s="142">
        <v>3</v>
      </c>
      <c r="J134" s="142">
        <v>3</v>
      </c>
      <c r="K134" s="142">
        <v>3</v>
      </c>
      <c r="L134" s="143">
        <v>0.32188282321871292</v>
      </c>
      <c r="M134" s="143">
        <v>0.55379393802737042</v>
      </c>
      <c r="N134" s="143">
        <v>0.85723915669688344</v>
      </c>
      <c r="O134" s="144">
        <v>1.353485120761847E-2</v>
      </c>
      <c r="P134" s="144">
        <v>8.3464915780313925E-2</v>
      </c>
      <c r="Q134" s="144">
        <v>2.4813893880633972E-2</v>
      </c>
      <c r="R134" s="144">
        <v>3.7302529549324399E-2</v>
      </c>
      <c r="S134" s="144">
        <v>2.4297859248535177E-2</v>
      </c>
      <c r="T134" s="144">
        <v>6.6819112933471703E-2</v>
      </c>
      <c r="U134" s="144">
        <v>1.0207142517071832E-2</v>
      </c>
      <c r="V134" s="144">
        <v>1.4911266552167035E-2</v>
      </c>
      <c r="W134" s="144">
        <v>7.5051729126034167E-2</v>
      </c>
      <c r="X134" s="145">
        <v>0.12140720888034939</v>
      </c>
      <c r="Y134" s="144">
        <v>3.1528032470115305E-2</v>
      </c>
      <c r="Z134" s="144">
        <v>7.6466710613051917E-3</v>
      </c>
      <c r="AA134" s="144">
        <v>2.3038706856984545E-2</v>
      </c>
      <c r="AB134" s="144">
        <v>4.138915424561981E-3</v>
      </c>
      <c r="AC134" s="144">
        <v>1.4039211990974942E-2</v>
      </c>
      <c r="AD134" s="146">
        <v>1.591890547908457E-3</v>
      </c>
    </row>
    <row r="135" spans="1:30" x14ac:dyDescent="0.3">
      <c r="A135" s="197">
        <v>31</v>
      </c>
      <c r="B135" s="197" t="s">
        <v>90</v>
      </c>
      <c r="C135" s="197">
        <v>80</v>
      </c>
      <c r="D135" s="116" t="s">
        <v>104</v>
      </c>
      <c r="E135" s="161">
        <v>110456</v>
      </c>
      <c r="F135" s="118" t="s">
        <v>93</v>
      </c>
      <c r="G135" s="118" t="s">
        <v>42</v>
      </c>
      <c r="H135" s="119" t="s">
        <v>42</v>
      </c>
      <c r="I135" s="121">
        <v>3</v>
      </c>
      <c r="J135" s="121">
        <v>3</v>
      </c>
      <c r="K135" s="121">
        <v>3</v>
      </c>
      <c r="L135" s="122">
        <v>0.28427334130383186</v>
      </c>
      <c r="M135" s="122">
        <v>0.48087471847744212</v>
      </c>
      <c r="N135" s="122">
        <v>0.54892303429659051</v>
      </c>
      <c r="O135" s="123">
        <v>1.353485120761847E-2</v>
      </c>
      <c r="P135" s="123">
        <v>8.3464915780313925E-2</v>
      </c>
      <c r="Q135" s="123">
        <v>2.4813893880633972E-2</v>
      </c>
      <c r="R135" s="123">
        <v>3.7302529549324399E-2</v>
      </c>
      <c r="S135" s="123">
        <v>2.4297859248535177E-2</v>
      </c>
      <c r="T135" s="123">
        <v>4.5201888748004813E-2</v>
      </c>
      <c r="U135" s="123">
        <v>1.5310713775607748E-2</v>
      </c>
      <c r="V135" s="123">
        <v>4.4733799656501101E-2</v>
      </c>
      <c r="W135" s="123">
        <v>7.5051729126034167E-2</v>
      </c>
      <c r="X135" s="158">
        <v>2.9445573289712177E-2</v>
      </c>
      <c r="Y135" s="123">
        <v>2.1018688313410205E-2</v>
      </c>
      <c r="Z135" s="123">
        <v>1.5293342122610383E-2</v>
      </c>
      <c r="AA135" s="123">
        <v>2.3038706856984545E-2</v>
      </c>
      <c r="AB135" s="123">
        <v>1.0347288561404952E-2</v>
      </c>
      <c r="AC135" s="123">
        <v>1.4039211990974942E-2</v>
      </c>
      <c r="AD135" s="125">
        <v>3.9797263697711419E-3</v>
      </c>
    </row>
    <row r="136" spans="1:30" x14ac:dyDescent="0.3">
      <c r="A136" s="198"/>
      <c r="B136" s="198"/>
      <c r="C136" s="198"/>
      <c r="D136" s="126" t="s">
        <v>37</v>
      </c>
      <c r="E136" s="155">
        <v>110138</v>
      </c>
      <c r="F136" s="128" t="s">
        <v>94</v>
      </c>
      <c r="G136" s="128">
        <v>1</v>
      </c>
      <c r="H136" s="129">
        <v>1</v>
      </c>
      <c r="I136" s="131">
        <v>1</v>
      </c>
      <c r="J136" s="131">
        <v>1</v>
      </c>
      <c r="K136" s="131">
        <v>1</v>
      </c>
      <c r="L136" s="132">
        <v>0.36241984996451554</v>
      </c>
      <c r="M136" s="132">
        <v>0.60135143728710316</v>
      </c>
      <c r="N136" s="132">
        <v>0.91519069759560512</v>
      </c>
      <c r="O136" s="133">
        <v>1.353485120761847E-2</v>
      </c>
      <c r="P136" s="133">
        <v>8.3464915780313925E-2</v>
      </c>
      <c r="Q136" s="133">
        <v>2.4813893880633972E-2</v>
      </c>
      <c r="R136" s="133">
        <v>2.2381517729594638E-2</v>
      </c>
      <c r="S136" s="133">
        <v>2.4297859248535177E-2</v>
      </c>
      <c r="T136" s="133">
        <v>7.5336481246674691E-2</v>
      </c>
      <c r="U136" s="133">
        <v>1.0207142517071832E-2</v>
      </c>
      <c r="V136" s="133">
        <v>4.4733799656501101E-2</v>
      </c>
      <c r="W136" s="133">
        <v>7.5051729126034167E-2</v>
      </c>
      <c r="X136" s="134">
        <v>0.14722786644856087</v>
      </c>
      <c r="Y136" s="133">
        <v>2.1018688313410205E-2</v>
      </c>
      <c r="Z136" s="133">
        <v>1.5293342122610383E-2</v>
      </c>
      <c r="AA136" s="133">
        <v>1.8430965485587637E-2</v>
      </c>
      <c r="AB136" s="133">
        <v>1.0347288561404952E-2</v>
      </c>
      <c r="AC136" s="133">
        <v>1.1231369592779953E-2</v>
      </c>
      <c r="AD136" s="135">
        <v>3.9797263697711419E-3</v>
      </c>
    </row>
    <row r="137" spans="1:30" ht="15" thickBot="1" x14ac:dyDescent="0.35">
      <c r="A137" s="199"/>
      <c r="B137" s="199"/>
      <c r="C137" s="199"/>
      <c r="D137" s="152">
        <v>1950000</v>
      </c>
      <c r="E137" s="157">
        <v>111462</v>
      </c>
      <c r="F137" s="139" t="s">
        <v>95</v>
      </c>
      <c r="G137" s="139">
        <v>2</v>
      </c>
      <c r="H137" s="140">
        <v>2</v>
      </c>
      <c r="I137" s="142">
        <v>2</v>
      </c>
      <c r="J137" s="142">
        <v>2</v>
      </c>
      <c r="K137" s="142">
        <v>2</v>
      </c>
      <c r="L137" s="143">
        <v>0.35330680873165105</v>
      </c>
      <c r="M137" s="143">
        <v>0.58813196390878486</v>
      </c>
      <c r="N137" s="143">
        <v>0.86906993409685862</v>
      </c>
      <c r="O137" s="144">
        <v>1.353485120761847E-2</v>
      </c>
      <c r="P137" s="144">
        <v>8.3464915780313925E-2</v>
      </c>
      <c r="Q137" s="144">
        <v>2.4813893880633972E-2</v>
      </c>
      <c r="R137" s="144">
        <v>3.7302529549324399E-2</v>
      </c>
      <c r="S137" s="144">
        <v>2.4297859248535177E-2</v>
      </c>
      <c r="T137" s="144">
        <v>7.5336481246674691E-2</v>
      </c>
      <c r="U137" s="144">
        <v>1.0207142517071832E-2</v>
      </c>
      <c r="V137" s="144">
        <v>1.4911266552167035E-2</v>
      </c>
      <c r="W137" s="144">
        <v>7.5051729126034167E-2</v>
      </c>
      <c r="X137" s="145">
        <v>0.14722786644856087</v>
      </c>
      <c r="Y137" s="144">
        <v>3.1528032470115305E-2</v>
      </c>
      <c r="Z137" s="144">
        <v>7.6466710613051917E-3</v>
      </c>
      <c r="AA137" s="144">
        <v>2.3038706856984545E-2</v>
      </c>
      <c r="AB137" s="144">
        <v>4.138915424561981E-3</v>
      </c>
      <c r="AC137" s="144">
        <v>1.4039211990974942E-2</v>
      </c>
      <c r="AD137" s="146">
        <v>1.591890547908457E-3</v>
      </c>
    </row>
    <row r="138" spans="1:30" x14ac:dyDescent="0.3">
      <c r="A138" s="197">
        <v>32</v>
      </c>
      <c r="B138" s="197" t="s">
        <v>90</v>
      </c>
      <c r="C138" s="197">
        <v>90</v>
      </c>
      <c r="D138" s="116" t="s">
        <v>105</v>
      </c>
      <c r="E138" s="161">
        <v>110456</v>
      </c>
      <c r="F138" s="118" t="s">
        <v>93</v>
      </c>
      <c r="G138" s="118">
        <v>1</v>
      </c>
      <c r="H138" s="119">
        <v>1</v>
      </c>
      <c r="I138" s="121">
        <v>1</v>
      </c>
      <c r="J138" s="121">
        <v>1</v>
      </c>
      <c r="K138" s="121">
        <v>1</v>
      </c>
      <c r="L138" s="122">
        <v>0.53504007268196974</v>
      </c>
      <c r="M138" s="122">
        <v>0.74004897250229351</v>
      </c>
      <c r="N138" s="122">
        <v>0.95374188158166773</v>
      </c>
      <c r="O138" s="123">
        <v>1.6576739601578978E-2</v>
      </c>
      <c r="P138" s="123">
        <v>0.10222322754307041</v>
      </c>
      <c r="Q138" s="123">
        <v>3.039068926956159E-2</v>
      </c>
      <c r="R138" s="123">
        <v>4.0520919026082056E-2</v>
      </c>
      <c r="S138" s="123">
        <v>2.9758678500438143E-2</v>
      </c>
      <c r="T138" s="123">
        <v>0.10979500627844294</v>
      </c>
      <c r="U138" s="123">
        <v>1.7508471042977022E-2</v>
      </c>
      <c r="V138" s="123">
        <v>4.5959610168090713E-2</v>
      </c>
      <c r="W138" s="123">
        <v>9.1919220336181079E-2</v>
      </c>
      <c r="X138" s="158">
        <v>0.14869285642617533</v>
      </c>
      <c r="Y138" s="123">
        <v>2.403578964966278E-2</v>
      </c>
      <c r="Z138" s="123">
        <v>2.0518171553590644E-2</v>
      </c>
      <c r="AA138" s="123">
        <v>2.6469458967034593E-2</v>
      </c>
      <c r="AB138" s="123">
        <v>1.411966658654543E-2</v>
      </c>
      <c r="AC138" s="123">
        <v>1.612982655803669E-2</v>
      </c>
      <c r="AD138" s="125">
        <v>5.430640994825175E-3</v>
      </c>
    </row>
    <row r="139" spans="1:30" ht="15" thickBot="1" x14ac:dyDescent="0.35">
      <c r="A139" s="199"/>
      <c r="B139" s="199"/>
      <c r="C139" s="199"/>
      <c r="D139" s="152">
        <v>16500000</v>
      </c>
      <c r="E139" s="157">
        <v>111462</v>
      </c>
      <c r="F139" s="139" t="s">
        <v>95</v>
      </c>
      <c r="G139" s="139" t="s">
        <v>42</v>
      </c>
      <c r="H139" s="140" t="s">
        <v>42</v>
      </c>
      <c r="I139" s="142">
        <v>2</v>
      </c>
      <c r="J139" s="142">
        <v>2</v>
      </c>
      <c r="K139" s="142">
        <v>2</v>
      </c>
      <c r="L139" s="143">
        <v>0.46495992731802849</v>
      </c>
      <c r="M139" s="143">
        <v>0.65104476913488629</v>
      </c>
      <c r="N139" s="143">
        <v>0.75094551247503194</v>
      </c>
      <c r="O139" s="144">
        <v>1.6576739601578978E-2</v>
      </c>
      <c r="P139" s="144">
        <v>0.10222322754307041</v>
      </c>
      <c r="Q139" s="144">
        <v>3.039068926956159E-2</v>
      </c>
      <c r="R139" s="144">
        <v>4.0520919026082056E-2</v>
      </c>
      <c r="S139" s="144">
        <v>2.9758678500438143E-2</v>
      </c>
      <c r="T139" s="144">
        <v>3.6598335426147648E-2</v>
      </c>
      <c r="U139" s="144">
        <v>1.1672314028651348E-2</v>
      </c>
      <c r="V139" s="144">
        <v>4.5959610168090713E-2</v>
      </c>
      <c r="W139" s="144">
        <v>9.1919220336181079E-2</v>
      </c>
      <c r="X139" s="145">
        <v>0.14869285642617533</v>
      </c>
      <c r="Y139" s="144">
        <v>3.6053684474494176E-2</v>
      </c>
      <c r="Z139" s="144">
        <v>1.0259085776795322E-2</v>
      </c>
      <c r="AA139" s="144">
        <v>2.6469458967034593E-2</v>
      </c>
      <c r="AB139" s="144">
        <v>5.647866634618171E-3</v>
      </c>
      <c r="AC139" s="144">
        <v>1.612982655803669E-2</v>
      </c>
      <c r="AD139" s="146">
        <v>2.1722563979300696E-3</v>
      </c>
    </row>
    <row r="140" spans="1:30" x14ac:dyDescent="0.3">
      <c r="A140" s="197">
        <v>33</v>
      </c>
      <c r="B140" s="197" t="s">
        <v>90</v>
      </c>
      <c r="C140" s="197">
        <v>100</v>
      </c>
      <c r="D140" s="218" t="s">
        <v>106</v>
      </c>
      <c r="E140" s="161">
        <v>110456</v>
      </c>
      <c r="F140" s="118" t="s">
        <v>93</v>
      </c>
      <c r="G140" s="118">
        <v>1</v>
      </c>
      <c r="H140" s="119">
        <v>1</v>
      </c>
      <c r="I140" s="147">
        <v>1</v>
      </c>
      <c r="J140" s="147">
        <v>1</v>
      </c>
      <c r="K140" s="147">
        <v>1</v>
      </c>
      <c r="L140" s="122">
        <v>0.35171491692331253</v>
      </c>
      <c r="M140" s="122">
        <v>0.60510205389202265</v>
      </c>
      <c r="N140" s="122">
        <v>0.95144493096365668</v>
      </c>
      <c r="O140" s="123">
        <v>1.353485120761847E-2</v>
      </c>
      <c r="P140" s="123">
        <v>8.3464915780313925E-2</v>
      </c>
      <c r="Q140" s="123">
        <v>2.4813893880633972E-2</v>
      </c>
      <c r="R140" s="123">
        <v>3.7302529549324399E-2</v>
      </c>
      <c r="S140" s="123">
        <v>2.4297859248535177E-2</v>
      </c>
      <c r="T140" s="123">
        <v>6.6819112933471703E-2</v>
      </c>
      <c r="U140" s="123">
        <v>1.5310713775607748E-2</v>
      </c>
      <c r="V140" s="123">
        <v>3.7525864563017215E-2</v>
      </c>
      <c r="W140" s="123">
        <v>7.5051729126034167E-2</v>
      </c>
      <c r="X140" s="158">
        <v>0.13926361961230971</v>
      </c>
      <c r="Y140" s="123">
        <v>2.1018688313410205E-2</v>
      </c>
      <c r="Z140" s="123">
        <v>1.5293342122610383E-2</v>
      </c>
      <c r="AA140" s="123">
        <v>2.3038706856984545E-2</v>
      </c>
      <c r="AB140" s="123">
        <v>1.0347288561404952E-2</v>
      </c>
      <c r="AC140" s="123">
        <v>1.4039211990974942E-2</v>
      </c>
      <c r="AD140" s="125">
        <v>3.9797263697711419E-3</v>
      </c>
    </row>
    <row r="141" spans="1:30" x14ac:dyDescent="0.3">
      <c r="A141" s="198"/>
      <c r="B141" s="198"/>
      <c r="C141" s="198"/>
      <c r="D141" s="219"/>
      <c r="E141" s="155">
        <v>110138</v>
      </c>
      <c r="F141" s="128" t="s">
        <v>94</v>
      </c>
      <c r="G141" s="128">
        <v>2</v>
      </c>
      <c r="H141" s="129">
        <v>2</v>
      </c>
      <c r="I141" s="130">
        <v>3</v>
      </c>
      <c r="J141" s="130">
        <v>3</v>
      </c>
      <c r="K141" s="130">
        <v>3</v>
      </c>
      <c r="L141" s="132">
        <v>0.3194138187231903</v>
      </c>
      <c r="M141" s="132">
        <v>0.54980916312170314</v>
      </c>
      <c r="N141" s="132">
        <v>0.84413799859927963</v>
      </c>
      <c r="O141" s="133">
        <v>1.353485120761847E-2</v>
      </c>
      <c r="P141" s="133">
        <v>8.3464915780313925E-2</v>
      </c>
      <c r="Q141" s="133">
        <v>2.4813893880633972E-2</v>
      </c>
      <c r="R141" s="133">
        <v>2.2381517729594638E-2</v>
      </c>
      <c r="S141" s="133">
        <v>2.4297859248535177E-2</v>
      </c>
      <c r="T141" s="133">
        <v>6.6819112933471703E-2</v>
      </c>
      <c r="U141" s="133">
        <v>1.0207142517071832E-2</v>
      </c>
      <c r="V141" s="133">
        <v>3.7525864563017215E-2</v>
      </c>
      <c r="W141" s="133">
        <v>7.5051729126034167E-2</v>
      </c>
      <c r="X141" s="134">
        <v>0.11141089568984777</v>
      </c>
      <c r="Y141" s="133">
        <v>2.1018688313410205E-2</v>
      </c>
      <c r="Z141" s="133">
        <v>1.5293342122610383E-2</v>
      </c>
      <c r="AA141" s="133">
        <v>1.8430965485587637E-2</v>
      </c>
      <c r="AB141" s="133">
        <v>1.0347288561404952E-2</v>
      </c>
      <c r="AC141" s="133">
        <v>1.1231369592779953E-2</v>
      </c>
      <c r="AD141" s="135">
        <v>3.9797263697711419E-3</v>
      </c>
    </row>
    <row r="142" spans="1:30" ht="15" thickBot="1" x14ac:dyDescent="0.35">
      <c r="A142" s="199"/>
      <c r="B142" s="199"/>
      <c r="C142" s="199"/>
      <c r="D142" s="149">
        <v>1950000</v>
      </c>
      <c r="E142" s="157">
        <v>111462</v>
      </c>
      <c r="F142" s="139" t="s">
        <v>95</v>
      </c>
      <c r="G142" s="139">
        <v>3</v>
      </c>
      <c r="H142" s="140">
        <v>3</v>
      </c>
      <c r="I142" s="162">
        <v>2</v>
      </c>
      <c r="J142" s="162">
        <v>2</v>
      </c>
      <c r="K142" s="162">
        <v>2</v>
      </c>
      <c r="L142" s="143">
        <v>0.32887126435349556</v>
      </c>
      <c r="M142" s="143">
        <v>0.56641222284771897</v>
      </c>
      <c r="N142" s="143">
        <v>0.86246430277413633</v>
      </c>
      <c r="O142" s="144">
        <v>1.353485120761847E-2</v>
      </c>
      <c r="P142" s="144">
        <v>8.3464915780313925E-2</v>
      </c>
      <c r="Q142" s="144">
        <v>2.4813893880633972E-2</v>
      </c>
      <c r="R142" s="144">
        <v>3.7302529549324399E-2</v>
      </c>
      <c r="S142" s="144">
        <v>2.4297859248535177E-2</v>
      </c>
      <c r="T142" s="144">
        <v>6.6819112933471703E-2</v>
      </c>
      <c r="U142" s="144">
        <v>1.0207142517071832E-2</v>
      </c>
      <c r="V142" s="144">
        <v>3.7525864563017215E-2</v>
      </c>
      <c r="W142" s="144">
        <v>7.5051729126034167E-2</v>
      </c>
      <c r="X142" s="145">
        <v>0.11141089568984777</v>
      </c>
      <c r="Y142" s="144">
        <v>3.1528032470115305E-2</v>
      </c>
      <c r="Z142" s="144">
        <v>7.6466710613051917E-3</v>
      </c>
      <c r="AA142" s="144">
        <v>2.3038706856984545E-2</v>
      </c>
      <c r="AB142" s="144">
        <v>4.138915424561981E-3</v>
      </c>
      <c r="AC142" s="144">
        <v>1.4039211990974942E-2</v>
      </c>
      <c r="AD142" s="146">
        <v>1.591890547908457E-3</v>
      </c>
    </row>
    <row r="143" spans="1:30" x14ac:dyDescent="0.3">
      <c r="A143" s="212">
        <v>34</v>
      </c>
      <c r="B143" s="212" t="s">
        <v>90</v>
      </c>
      <c r="C143" s="212">
        <v>110</v>
      </c>
      <c r="D143" s="224" t="s">
        <v>107</v>
      </c>
      <c r="E143" s="117">
        <v>110456</v>
      </c>
      <c r="F143" s="118" t="s">
        <v>93</v>
      </c>
      <c r="G143" s="118">
        <v>1</v>
      </c>
      <c r="H143" s="119">
        <v>1</v>
      </c>
      <c r="I143" s="147">
        <v>1</v>
      </c>
      <c r="J143" s="147">
        <v>1</v>
      </c>
      <c r="K143" s="121">
        <v>1</v>
      </c>
      <c r="L143" s="122">
        <v>0.34780762096690898</v>
      </c>
      <c r="M143" s="122">
        <v>0.59530237909368222</v>
      </c>
      <c r="N143" s="122">
        <v>0.94909179209555394</v>
      </c>
      <c r="O143" s="123">
        <v>1.5950975118763255E-2</v>
      </c>
      <c r="P143" s="123">
        <v>8.3464915780313925E-2</v>
      </c>
      <c r="Q143" s="123">
        <v>2.4813893880633972E-2</v>
      </c>
      <c r="R143" s="123">
        <v>3.7302529549324399E-2</v>
      </c>
      <c r="S143" s="123">
        <v>2.4297859248535177E-2</v>
      </c>
      <c r="T143" s="123">
        <v>6.6819112933471703E-2</v>
      </c>
      <c r="U143" s="123">
        <v>1.5310713775607748E-2</v>
      </c>
      <c r="V143" s="123">
        <v>4.4733799656501101E-2</v>
      </c>
      <c r="W143" s="123">
        <v>7.5051729126034167E-2</v>
      </c>
      <c r="X143" s="158">
        <v>0.12140720888034939</v>
      </c>
      <c r="Y143" s="123">
        <v>2.1018688313410205E-2</v>
      </c>
      <c r="Z143" s="123">
        <v>1.5293342122610383E-2</v>
      </c>
      <c r="AA143" s="123">
        <v>2.3038706856984545E-2</v>
      </c>
      <c r="AB143" s="123">
        <v>8.7799654903961254E-3</v>
      </c>
      <c r="AC143" s="123">
        <v>1.4039211990974942E-2</v>
      </c>
      <c r="AD143" s="125">
        <v>3.9797263697711419E-3</v>
      </c>
    </row>
    <row r="144" spans="1:30" x14ac:dyDescent="0.3">
      <c r="A144" s="198"/>
      <c r="B144" s="198"/>
      <c r="C144" s="198"/>
      <c r="D144" s="224"/>
      <c r="E144" s="127">
        <v>110138</v>
      </c>
      <c r="F144" s="128" t="s">
        <v>94</v>
      </c>
      <c r="G144" s="128">
        <v>2</v>
      </c>
      <c r="H144" s="129">
        <v>2</v>
      </c>
      <c r="I144" s="130">
        <v>3</v>
      </c>
      <c r="J144" s="130">
        <v>3</v>
      </c>
      <c r="K144" s="131">
        <v>2</v>
      </c>
      <c r="L144" s="132">
        <v>0.32582141059765851</v>
      </c>
      <c r="M144" s="132">
        <v>0.55829162717456671</v>
      </c>
      <c r="N144" s="132">
        <v>0.89762744644913917</v>
      </c>
      <c r="O144" s="133">
        <v>6.3803900475053014E-3</v>
      </c>
      <c r="P144" s="133">
        <v>8.3464915780313925E-2</v>
      </c>
      <c r="Q144" s="133">
        <v>2.4813893880633972E-2</v>
      </c>
      <c r="R144" s="133">
        <v>2.2381517729594638E-2</v>
      </c>
      <c r="S144" s="133">
        <v>2.4297859248535177E-2</v>
      </c>
      <c r="T144" s="133">
        <v>6.6819112933471703E-2</v>
      </c>
      <c r="U144" s="133">
        <v>1.0207142517071832E-2</v>
      </c>
      <c r="V144" s="133">
        <v>4.4733799656501101E-2</v>
      </c>
      <c r="W144" s="133">
        <v>7.5051729126034167E-2</v>
      </c>
      <c r="X144" s="134">
        <v>0.12140720888034939</v>
      </c>
      <c r="Y144" s="133">
        <v>2.1018688313410205E-2</v>
      </c>
      <c r="Z144" s="133">
        <v>1.5293342122610383E-2</v>
      </c>
      <c r="AA144" s="133">
        <v>1.8430965485587637E-2</v>
      </c>
      <c r="AB144" s="133">
        <v>8.7799654903961254E-3</v>
      </c>
      <c r="AC144" s="133">
        <v>1.1231369592779953E-2</v>
      </c>
      <c r="AD144" s="135">
        <v>3.9797263697711419E-3</v>
      </c>
    </row>
    <row r="145" spans="1:30" ht="15" thickBot="1" x14ac:dyDescent="0.35">
      <c r="A145" s="213"/>
      <c r="B145" s="213"/>
      <c r="C145" s="213"/>
      <c r="D145" s="159" t="s">
        <v>103</v>
      </c>
      <c r="E145" s="138">
        <v>111462</v>
      </c>
      <c r="F145" s="139" t="s">
        <v>95</v>
      </c>
      <c r="G145" s="139">
        <v>3</v>
      </c>
      <c r="H145" s="140">
        <v>3</v>
      </c>
      <c r="I145" s="162">
        <v>2</v>
      </c>
      <c r="J145" s="162">
        <v>2</v>
      </c>
      <c r="K145" s="142">
        <v>3</v>
      </c>
      <c r="L145" s="143">
        <v>0.32637096843543084</v>
      </c>
      <c r="M145" s="143">
        <v>0.56085111200434934</v>
      </c>
      <c r="N145" s="143">
        <v>0.85979952705276441</v>
      </c>
      <c r="O145" s="144">
        <v>1.5950975118763255E-2</v>
      </c>
      <c r="P145" s="144">
        <v>8.3464915780313925E-2</v>
      </c>
      <c r="Q145" s="144">
        <v>2.4813893880633972E-2</v>
      </c>
      <c r="R145" s="144">
        <v>3.7302529549324399E-2</v>
      </c>
      <c r="S145" s="144">
        <v>2.4297859248535177E-2</v>
      </c>
      <c r="T145" s="144">
        <v>6.6819112933471703E-2</v>
      </c>
      <c r="U145" s="144">
        <v>1.0207142517071832E-2</v>
      </c>
      <c r="V145" s="144">
        <v>1.4911266552167035E-2</v>
      </c>
      <c r="W145" s="144">
        <v>7.5051729126034167E-2</v>
      </c>
      <c r="X145" s="145">
        <v>0.12140720888034939</v>
      </c>
      <c r="Y145" s="144">
        <v>3.1528032470115305E-2</v>
      </c>
      <c r="Z145" s="144">
        <v>7.6466710613051917E-3</v>
      </c>
      <c r="AA145" s="144">
        <v>2.3038706856984545E-2</v>
      </c>
      <c r="AB145" s="144">
        <v>8.7799654903961254E-3</v>
      </c>
      <c r="AC145" s="144">
        <v>1.4039211990974942E-2</v>
      </c>
      <c r="AD145" s="146">
        <v>1.591890547908457E-3</v>
      </c>
    </row>
    <row r="146" spans="1:30" x14ac:dyDescent="0.3">
      <c r="A146" s="197">
        <v>35</v>
      </c>
      <c r="B146" s="209" t="s">
        <v>108</v>
      </c>
      <c r="C146" s="197">
        <v>10</v>
      </c>
      <c r="D146" s="223" t="s">
        <v>109</v>
      </c>
      <c r="E146" s="161">
        <v>110164</v>
      </c>
      <c r="F146" s="118" t="s">
        <v>110</v>
      </c>
      <c r="G146" s="118">
        <v>1</v>
      </c>
      <c r="H146" s="119">
        <v>1</v>
      </c>
      <c r="I146" s="121">
        <v>1</v>
      </c>
      <c r="J146" s="121">
        <v>1</v>
      </c>
      <c r="K146" s="121">
        <v>1</v>
      </c>
      <c r="L146" s="122">
        <v>0.36335885637684395</v>
      </c>
      <c r="M146" s="122">
        <v>0.61235024442588226</v>
      </c>
      <c r="N146" s="122">
        <v>1</v>
      </c>
      <c r="O146" s="123">
        <v>1.5260125724723574E-2</v>
      </c>
      <c r="P146" s="123">
        <v>0.10121607758691664</v>
      </c>
      <c r="Q146" s="123">
        <v>2.8463488374059421E-2</v>
      </c>
      <c r="R146" s="123">
        <v>3.7302529549324399E-2</v>
      </c>
      <c r="S146" s="123">
        <v>2.4297859248535177E-2</v>
      </c>
      <c r="T146" s="123">
        <v>6.6819112933471703E-2</v>
      </c>
      <c r="U146" s="123">
        <v>1.2148929624267535E-2</v>
      </c>
      <c r="V146" s="123">
        <v>3.7525864563017215E-2</v>
      </c>
      <c r="W146" s="123">
        <v>7.5051729126034167E-2</v>
      </c>
      <c r="X146" s="158">
        <v>0.12140720888034942</v>
      </c>
      <c r="Y146" s="123">
        <v>2.9822533104334099E-2</v>
      </c>
      <c r="Z146" s="123">
        <v>1.5293342122610383E-2</v>
      </c>
      <c r="AA146" s="123">
        <v>2.1612222745590489E-2</v>
      </c>
      <c r="AB146" s="123">
        <v>9.3594746606499597E-3</v>
      </c>
      <c r="AC146" s="123">
        <v>1.3169948235594187E-2</v>
      </c>
      <c r="AD146" s="125">
        <v>3.5997979464038373E-3</v>
      </c>
    </row>
    <row r="147" spans="1:30" x14ac:dyDescent="0.3">
      <c r="A147" s="198"/>
      <c r="B147" s="210"/>
      <c r="C147" s="198"/>
      <c r="D147" s="224"/>
      <c r="E147" s="155">
        <v>111394</v>
      </c>
      <c r="F147" s="128" t="s">
        <v>111</v>
      </c>
      <c r="G147" s="128">
        <v>2</v>
      </c>
      <c r="H147" s="129">
        <v>2</v>
      </c>
      <c r="I147" s="131">
        <v>2</v>
      </c>
      <c r="J147" s="131">
        <v>2</v>
      </c>
      <c r="K147" s="131">
        <v>2</v>
      </c>
      <c r="L147" s="132">
        <v>0.34556235383827294</v>
      </c>
      <c r="M147" s="132">
        <v>0.58221796893790545</v>
      </c>
      <c r="N147" s="132">
        <v>0.91838149330793795</v>
      </c>
      <c r="O147" s="133">
        <v>1.5260125724723574E-2</v>
      </c>
      <c r="P147" s="133">
        <v>0.10121607758691664</v>
      </c>
      <c r="Q147" s="133">
        <v>2.2770790699247537E-2</v>
      </c>
      <c r="R147" s="133">
        <v>2.2381517729594638E-2</v>
      </c>
      <c r="S147" s="133">
        <v>2.4297859248535177E-2</v>
      </c>
      <c r="T147" s="133">
        <v>6.6819112933471703E-2</v>
      </c>
      <c r="U147" s="133">
        <v>1.2148929624267535E-2</v>
      </c>
      <c r="V147" s="133">
        <v>3.7525864563017215E-2</v>
      </c>
      <c r="W147" s="133">
        <v>7.5051729126034167E-2</v>
      </c>
      <c r="X147" s="134">
        <v>0.12140720888034942</v>
      </c>
      <c r="Y147" s="133">
        <v>2.9822533104334099E-2</v>
      </c>
      <c r="Z147" s="133">
        <v>7.6466710613051917E-3</v>
      </c>
      <c r="AA147" s="133">
        <v>2.1612222745590489E-2</v>
      </c>
      <c r="AB147" s="133">
        <v>7.4875797285199686E-3</v>
      </c>
      <c r="AC147" s="133">
        <v>1.3169948235594187E-2</v>
      </c>
      <c r="AD147" s="135">
        <v>3.5997979464038373E-3</v>
      </c>
    </row>
    <row r="148" spans="1:30" ht="15" thickBot="1" x14ac:dyDescent="0.35">
      <c r="A148" s="199"/>
      <c r="B148" s="211"/>
      <c r="C148" s="199"/>
      <c r="D148" s="152" t="s">
        <v>112</v>
      </c>
      <c r="E148" s="157">
        <v>110132</v>
      </c>
      <c r="F148" s="139" t="s">
        <v>113</v>
      </c>
      <c r="G148" s="139">
        <v>3</v>
      </c>
      <c r="H148" s="140">
        <v>3</v>
      </c>
      <c r="I148" s="142">
        <v>3</v>
      </c>
      <c r="J148" s="142">
        <v>3</v>
      </c>
      <c r="K148" s="142">
        <v>3</v>
      </c>
      <c r="L148" s="143">
        <v>0.29107878978488155</v>
      </c>
      <c r="M148" s="143">
        <v>0.4989789860661441</v>
      </c>
      <c r="N148" s="143">
        <v>0.67559816062919453</v>
      </c>
      <c r="O148" s="144">
        <v>9.156075434834144E-3</v>
      </c>
      <c r="P148" s="144">
        <v>2.0243215517383329E-2</v>
      </c>
      <c r="Q148" s="144">
        <v>2.2770790699247537E-2</v>
      </c>
      <c r="R148" s="144">
        <v>3.7302529549324399E-2</v>
      </c>
      <c r="S148" s="144">
        <v>2.4297859248535177E-2</v>
      </c>
      <c r="T148" s="144">
        <v>6.6819112933471703E-2</v>
      </c>
      <c r="U148" s="144">
        <v>1.2148929624267535E-2</v>
      </c>
      <c r="V148" s="144">
        <v>3.7525864563017215E-2</v>
      </c>
      <c r="W148" s="144">
        <v>7.5051729126034167E-2</v>
      </c>
      <c r="X148" s="145">
        <v>0.12140720888034942</v>
      </c>
      <c r="Y148" s="144">
        <v>9.9408443681113668E-3</v>
      </c>
      <c r="Z148" s="144">
        <v>1.5293342122610383E-2</v>
      </c>
      <c r="AA148" s="144">
        <v>2.1612222745590489E-2</v>
      </c>
      <c r="AB148" s="144">
        <v>9.3594746606499597E-3</v>
      </c>
      <c r="AC148" s="144">
        <v>1.3169948235594187E-2</v>
      </c>
      <c r="AD148" s="146">
        <v>2.8798383571230698E-3</v>
      </c>
    </row>
    <row r="149" spans="1:30" x14ac:dyDescent="0.3">
      <c r="A149" s="165"/>
      <c r="B149" s="165"/>
      <c r="C149" s="165"/>
      <c r="D149" s="165"/>
      <c r="E149" s="165"/>
      <c r="F149" s="165"/>
      <c r="G149" s="165"/>
      <c r="H149" s="166"/>
      <c r="I149" s="167">
        <f>(12/146)</f>
        <v>8.2191780821917804E-2</v>
      </c>
      <c r="J149" s="167">
        <f>(14/146)</f>
        <v>9.5890410958904104E-2</v>
      </c>
      <c r="K149" s="167">
        <f>(29/146)</f>
        <v>0.19863013698630136</v>
      </c>
      <c r="L149" s="168"/>
      <c r="M149" s="168"/>
      <c r="N149" s="168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</row>
    <row r="150" spans="1:30" x14ac:dyDescent="0.3">
      <c r="A150" s="165"/>
      <c r="B150" s="165"/>
      <c r="C150" s="165"/>
      <c r="D150" s="165"/>
      <c r="E150" s="165"/>
      <c r="F150" s="165"/>
      <c r="G150" s="165"/>
      <c r="H150" s="166"/>
      <c r="I150" s="167">
        <f>1-I149</f>
        <v>0.9178082191780822</v>
      </c>
      <c r="J150" s="167">
        <f t="shared" ref="J150:K150" si="2">1-J149</f>
        <v>0.90410958904109595</v>
      </c>
      <c r="K150" s="167">
        <f t="shared" si="2"/>
        <v>0.80136986301369861</v>
      </c>
      <c r="L150" s="168"/>
      <c r="M150" s="168"/>
      <c r="N150" s="168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</row>
    <row r="151" spans="1:30" x14ac:dyDescent="0.3">
      <c r="A151" s="165"/>
      <c r="B151" s="165"/>
      <c r="C151" s="165"/>
      <c r="D151" s="165"/>
      <c r="E151" s="165"/>
      <c r="F151" s="165"/>
      <c r="G151" s="165"/>
      <c r="H151" s="166"/>
      <c r="I151" s="166">
        <f>146-12</f>
        <v>134</v>
      </c>
      <c r="J151" s="166">
        <f>146-14</f>
        <v>132</v>
      </c>
      <c r="K151" s="166">
        <f>146-29</f>
        <v>117</v>
      </c>
      <c r="L151" s="168"/>
      <c r="M151" s="168"/>
      <c r="N151" s="168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</row>
  </sheetData>
  <mergeCells count="136">
    <mergeCell ref="A146:A148"/>
    <mergeCell ref="B146:B148"/>
    <mergeCell ref="C146:C148"/>
    <mergeCell ref="D146:D147"/>
    <mergeCell ref="A140:A142"/>
    <mergeCell ref="B140:B142"/>
    <mergeCell ref="C140:C142"/>
    <mergeCell ref="D140:D141"/>
    <mergeCell ref="A143:A145"/>
    <mergeCell ref="B143:B145"/>
    <mergeCell ref="C143:C145"/>
    <mergeCell ref="D143:D144"/>
    <mergeCell ref="A135:A137"/>
    <mergeCell ref="B135:B137"/>
    <mergeCell ref="C135:C137"/>
    <mergeCell ref="A138:A139"/>
    <mergeCell ref="B138:B139"/>
    <mergeCell ref="C138:C139"/>
    <mergeCell ref="D124:D125"/>
    <mergeCell ref="A128:A131"/>
    <mergeCell ref="B128:B131"/>
    <mergeCell ref="C128:C131"/>
    <mergeCell ref="D128:D129"/>
    <mergeCell ref="A132:A134"/>
    <mergeCell ref="B132:B134"/>
    <mergeCell ref="C132:C134"/>
    <mergeCell ref="D132:D133"/>
    <mergeCell ref="A120:A123"/>
    <mergeCell ref="B120:B123"/>
    <mergeCell ref="C120:C123"/>
    <mergeCell ref="A124:A127"/>
    <mergeCell ref="B124:B127"/>
    <mergeCell ref="C124:C127"/>
    <mergeCell ref="A114:A116"/>
    <mergeCell ref="B114:B116"/>
    <mergeCell ref="C114:C116"/>
    <mergeCell ref="D114:D115"/>
    <mergeCell ref="A117:A119"/>
    <mergeCell ref="B117:B119"/>
    <mergeCell ref="C117:C119"/>
    <mergeCell ref="A107:A109"/>
    <mergeCell ref="B107:B109"/>
    <mergeCell ref="C107:C109"/>
    <mergeCell ref="D107:D108"/>
    <mergeCell ref="A110:A113"/>
    <mergeCell ref="B110:B113"/>
    <mergeCell ref="C110:C113"/>
    <mergeCell ref="D110:D111"/>
    <mergeCell ref="A98:A102"/>
    <mergeCell ref="B98:B102"/>
    <mergeCell ref="C98:C102"/>
    <mergeCell ref="D101:D102"/>
    <mergeCell ref="A103:A106"/>
    <mergeCell ref="B103:B106"/>
    <mergeCell ref="C103:C106"/>
    <mergeCell ref="D105:D106"/>
    <mergeCell ref="A88:A92"/>
    <mergeCell ref="B88:B92"/>
    <mergeCell ref="C88:C92"/>
    <mergeCell ref="D88:D89"/>
    <mergeCell ref="A93:A97"/>
    <mergeCell ref="B93:B97"/>
    <mergeCell ref="C93:C97"/>
    <mergeCell ref="D93:D94"/>
    <mergeCell ref="A78:A82"/>
    <mergeCell ref="B78:B82"/>
    <mergeCell ref="C78:C82"/>
    <mergeCell ref="D78:D79"/>
    <mergeCell ref="A83:A87"/>
    <mergeCell ref="B83:B87"/>
    <mergeCell ref="C83:C87"/>
    <mergeCell ref="D83:D84"/>
    <mergeCell ref="A68:A72"/>
    <mergeCell ref="B68:B72"/>
    <mergeCell ref="C68:C72"/>
    <mergeCell ref="D71:D72"/>
    <mergeCell ref="A73:A77"/>
    <mergeCell ref="B73:B77"/>
    <mergeCell ref="C73:C77"/>
    <mergeCell ref="D76:D77"/>
    <mergeCell ref="A58:A62"/>
    <mergeCell ref="B58:B62"/>
    <mergeCell ref="C58:C62"/>
    <mergeCell ref="D61:D62"/>
    <mergeCell ref="A63:A67"/>
    <mergeCell ref="B63:B67"/>
    <mergeCell ref="C63:C67"/>
    <mergeCell ref="D66:D67"/>
    <mergeCell ref="A48:A52"/>
    <mergeCell ref="B48:B52"/>
    <mergeCell ref="C48:C52"/>
    <mergeCell ref="D48:D49"/>
    <mergeCell ref="A53:A57"/>
    <mergeCell ref="B53:B57"/>
    <mergeCell ref="C53:C57"/>
    <mergeCell ref="D56:D57"/>
    <mergeCell ref="A38:A42"/>
    <mergeCell ref="B38:B42"/>
    <mergeCell ref="C38:C42"/>
    <mergeCell ref="D38:D39"/>
    <mergeCell ref="A43:A47"/>
    <mergeCell ref="B43:B47"/>
    <mergeCell ref="C43:C47"/>
    <mergeCell ref="D43:D44"/>
    <mergeCell ref="D23:D24"/>
    <mergeCell ref="A28:A32"/>
    <mergeCell ref="B28:B32"/>
    <mergeCell ref="C28:C32"/>
    <mergeCell ref="D31:D32"/>
    <mergeCell ref="A33:A37"/>
    <mergeCell ref="B33:B37"/>
    <mergeCell ref="C33:C37"/>
    <mergeCell ref="D33:D34"/>
    <mergeCell ref="A20:A22"/>
    <mergeCell ref="B20:B22"/>
    <mergeCell ref="C20:C22"/>
    <mergeCell ref="A23:A27"/>
    <mergeCell ref="B23:B27"/>
    <mergeCell ref="C23:C27"/>
    <mergeCell ref="A10:A16"/>
    <mergeCell ref="B10:B16"/>
    <mergeCell ref="C10:C16"/>
    <mergeCell ref="D10:D11"/>
    <mergeCell ref="D14:D16"/>
    <mergeCell ref="A17:A19"/>
    <mergeCell ref="B17:B19"/>
    <mergeCell ref="C17:C19"/>
    <mergeCell ref="D17:D18"/>
    <mergeCell ref="A3:A4"/>
    <mergeCell ref="B3:B4"/>
    <mergeCell ref="C3:C4"/>
    <mergeCell ref="D3:D4"/>
    <mergeCell ref="A5:A9"/>
    <mergeCell ref="B5:B9"/>
    <mergeCell ref="C5:C9"/>
    <mergeCell ref="D8:D9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1"/>
  <sheetViews>
    <sheetView topLeftCell="C1" workbookViewId="0">
      <selection activeCell="A2" sqref="A2:AB151"/>
    </sheetView>
  </sheetViews>
  <sheetFormatPr defaultRowHeight="14.4" x14ac:dyDescent="0.3"/>
  <cols>
    <col min="2" max="2" width="13.88671875" bestFit="1" customWidth="1"/>
    <col min="3" max="3" width="13.88671875" customWidth="1"/>
    <col min="4" max="4" width="34.6640625" customWidth="1"/>
    <col min="5" max="5" width="10.5546875" bestFit="1" customWidth="1"/>
    <col min="6" max="6" width="3.88671875" style="1" customWidth="1"/>
    <col min="7" max="9" width="7.109375" style="1" customWidth="1"/>
    <col min="10" max="12" width="9.5546875" style="2" customWidth="1"/>
    <col min="13" max="16" width="3" bestFit="1" customWidth="1"/>
    <col min="17" max="19" width="3.44140625" bestFit="1" customWidth="1"/>
    <col min="20" max="24" width="3.109375" bestFit="1" customWidth="1"/>
    <col min="25" max="28" width="3" bestFit="1" customWidth="1"/>
  </cols>
  <sheetData>
    <row r="1" spans="1:28" ht="15" thickBot="1" x14ac:dyDescent="0.35"/>
    <row r="2" spans="1:28" ht="15" thickBot="1" x14ac:dyDescent="0.35">
      <c r="A2" s="316" t="s">
        <v>0</v>
      </c>
      <c r="B2" s="316" t="s">
        <v>1</v>
      </c>
      <c r="C2" s="316" t="s">
        <v>2</v>
      </c>
      <c r="D2" s="315" t="s">
        <v>114</v>
      </c>
      <c r="E2" s="314" t="s">
        <v>4</v>
      </c>
      <c r="F2" s="313" t="s">
        <v>7</v>
      </c>
      <c r="G2" s="313" t="s">
        <v>8</v>
      </c>
      <c r="H2" s="313" t="s">
        <v>9</v>
      </c>
      <c r="I2" s="313" t="s">
        <v>10</v>
      </c>
      <c r="J2" s="312" t="s">
        <v>11</v>
      </c>
      <c r="K2" s="312" t="s">
        <v>12</v>
      </c>
      <c r="L2" s="312" t="s">
        <v>13</v>
      </c>
      <c r="M2" s="307" t="s">
        <v>14</v>
      </c>
      <c r="N2" s="307" t="s">
        <v>15</v>
      </c>
      <c r="O2" s="307" t="s">
        <v>16</v>
      </c>
      <c r="P2" s="307" t="s">
        <v>17</v>
      </c>
      <c r="Q2" s="307" t="s">
        <v>18</v>
      </c>
      <c r="R2" s="307" t="s">
        <v>19</v>
      </c>
      <c r="S2" s="307" t="s">
        <v>20</v>
      </c>
      <c r="T2" s="311" t="s">
        <v>21</v>
      </c>
      <c r="U2" s="310" t="s">
        <v>22</v>
      </c>
      <c r="V2" s="309" t="s">
        <v>23</v>
      </c>
      <c r="W2" s="308" t="s">
        <v>24</v>
      </c>
      <c r="X2" s="308" t="s">
        <v>25</v>
      </c>
      <c r="Y2" s="307" t="s">
        <v>26</v>
      </c>
      <c r="Z2" s="307" t="s">
        <v>27</v>
      </c>
      <c r="AA2" s="307" t="s">
        <v>28</v>
      </c>
      <c r="AB2" s="306" t="s">
        <v>29</v>
      </c>
    </row>
    <row r="3" spans="1:28" x14ac:dyDescent="0.3">
      <c r="A3" s="259">
        <v>1</v>
      </c>
      <c r="B3" s="259" t="s">
        <v>30</v>
      </c>
      <c r="C3" s="259">
        <v>10</v>
      </c>
      <c r="D3" s="283" t="s">
        <v>31</v>
      </c>
      <c r="E3" s="257">
        <v>113767</v>
      </c>
      <c r="F3" s="256">
        <v>1</v>
      </c>
      <c r="G3" s="255">
        <v>1</v>
      </c>
      <c r="H3" s="255">
        <v>1</v>
      </c>
      <c r="I3" s="255">
        <v>2</v>
      </c>
      <c r="J3" s="254">
        <v>0.51153515064562338</v>
      </c>
      <c r="K3" s="254">
        <v>0.70434864334104696</v>
      </c>
      <c r="L3" s="254">
        <v>0.75309492302051462</v>
      </c>
      <c r="M3" s="251">
        <v>5</v>
      </c>
      <c r="N3" s="251">
        <v>5</v>
      </c>
      <c r="O3" s="251">
        <v>5</v>
      </c>
      <c r="P3" s="251">
        <v>5</v>
      </c>
      <c r="Q3" s="251">
        <v>4</v>
      </c>
      <c r="R3" s="251">
        <v>5</v>
      </c>
      <c r="S3" s="251">
        <v>3</v>
      </c>
      <c r="T3" s="241">
        <v>5</v>
      </c>
      <c r="U3" s="240">
        <v>1</v>
      </c>
      <c r="V3" s="242">
        <v>2</v>
      </c>
      <c r="W3" s="252">
        <v>4</v>
      </c>
      <c r="X3" s="252">
        <v>4</v>
      </c>
      <c r="Y3" s="251">
        <v>5</v>
      </c>
      <c r="Z3" s="251">
        <v>5</v>
      </c>
      <c r="AA3" s="251">
        <v>5</v>
      </c>
      <c r="AB3" s="250">
        <v>5</v>
      </c>
    </row>
    <row r="4" spans="1:28" ht="15" thickBot="1" x14ac:dyDescent="0.35">
      <c r="A4" s="237"/>
      <c r="B4" s="237"/>
      <c r="C4" s="237"/>
      <c r="D4" s="305"/>
      <c r="E4" s="268">
        <v>113952</v>
      </c>
      <c r="F4" s="267">
        <v>2</v>
      </c>
      <c r="G4" s="265">
        <v>2</v>
      </c>
      <c r="H4" s="265">
        <v>2</v>
      </c>
      <c r="I4" s="265">
        <v>1</v>
      </c>
      <c r="J4" s="264">
        <v>0.48846484935437506</v>
      </c>
      <c r="K4" s="264">
        <v>0.66999460544258249</v>
      </c>
      <c r="L4" s="264">
        <v>0.69869457328006501</v>
      </c>
      <c r="M4" s="261">
        <v>5</v>
      </c>
      <c r="N4" s="261">
        <v>5</v>
      </c>
      <c r="O4" s="261">
        <v>5</v>
      </c>
      <c r="P4" s="261">
        <v>5</v>
      </c>
      <c r="Q4" s="261">
        <v>4</v>
      </c>
      <c r="R4" s="261">
        <v>5</v>
      </c>
      <c r="S4" s="261">
        <v>2</v>
      </c>
      <c r="T4" s="262">
        <v>5</v>
      </c>
      <c r="U4" s="261">
        <v>3</v>
      </c>
      <c r="V4" s="263">
        <v>1</v>
      </c>
      <c r="W4" s="262">
        <v>4</v>
      </c>
      <c r="X4" s="262">
        <v>1</v>
      </c>
      <c r="Y4" s="261">
        <v>5</v>
      </c>
      <c r="Z4" s="261">
        <v>5</v>
      </c>
      <c r="AA4" s="261">
        <v>5</v>
      </c>
      <c r="AB4" s="304">
        <v>5</v>
      </c>
    </row>
    <row r="5" spans="1:28" x14ac:dyDescent="0.3">
      <c r="A5" s="259">
        <v>2</v>
      </c>
      <c r="B5" s="259" t="s">
        <v>34</v>
      </c>
      <c r="C5" s="259">
        <v>20</v>
      </c>
      <c r="D5" s="284" t="s">
        <v>35</v>
      </c>
      <c r="E5" s="303">
        <v>110660</v>
      </c>
      <c r="F5" s="256">
        <v>1</v>
      </c>
      <c r="G5" s="287">
        <v>3</v>
      </c>
      <c r="H5" s="287">
        <v>3</v>
      </c>
      <c r="I5" s="255">
        <v>3</v>
      </c>
      <c r="J5" s="254">
        <v>0.20845499648493931</v>
      </c>
      <c r="K5" s="254">
        <v>0.44446606800970456</v>
      </c>
      <c r="L5" s="254">
        <v>0.6755866744236062</v>
      </c>
      <c r="M5" s="251">
        <v>5</v>
      </c>
      <c r="N5" s="251">
        <v>5</v>
      </c>
      <c r="O5" s="251">
        <v>5</v>
      </c>
      <c r="P5" s="251">
        <v>3</v>
      </c>
      <c r="Q5" s="251">
        <v>2</v>
      </c>
      <c r="R5" s="251">
        <v>5</v>
      </c>
      <c r="S5" s="251">
        <v>3</v>
      </c>
      <c r="T5" s="252">
        <v>3</v>
      </c>
      <c r="U5" s="251">
        <v>3</v>
      </c>
      <c r="V5" s="295">
        <v>2</v>
      </c>
      <c r="W5" s="252">
        <v>3</v>
      </c>
      <c r="X5" s="252">
        <v>2</v>
      </c>
      <c r="Y5" s="251">
        <v>5</v>
      </c>
      <c r="Z5" s="251">
        <v>5</v>
      </c>
      <c r="AA5" s="251">
        <v>4</v>
      </c>
      <c r="AB5" s="250">
        <v>4</v>
      </c>
    </row>
    <row r="6" spans="1:28" x14ac:dyDescent="0.3">
      <c r="A6" s="248"/>
      <c r="B6" s="248"/>
      <c r="C6" s="248"/>
      <c r="D6" s="285" t="s">
        <v>37</v>
      </c>
      <c r="E6" s="302">
        <v>111156</v>
      </c>
      <c r="F6" s="245">
        <v>2</v>
      </c>
      <c r="G6" s="271">
        <v>1</v>
      </c>
      <c r="H6" s="271">
        <v>1</v>
      </c>
      <c r="I6" s="244">
        <v>2</v>
      </c>
      <c r="J6" s="243">
        <v>0.22419555588724729</v>
      </c>
      <c r="K6" s="243">
        <v>0.47777079585687637</v>
      </c>
      <c r="L6" s="243">
        <v>0.6910267091238439</v>
      </c>
      <c r="M6" s="240">
        <v>5</v>
      </c>
      <c r="N6" s="240">
        <v>5</v>
      </c>
      <c r="O6" s="240">
        <v>5</v>
      </c>
      <c r="P6" s="240">
        <v>5</v>
      </c>
      <c r="Q6" s="240">
        <v>2</v>
      </c>
      <c r="R6" s="240">
        <v>5</v>
      </c>
      <c r="S6" s="240">
        <v>2</v>
      </c>
      <c r="T6" s="241">
        <v>5</v>
      </c>
      <c r="U6" s="240">
        <v>3</v>
      </c>
      <c r="V6" s="242">
        <v>2</v>
      </c>
      <c r="W6" s="241">
        <v>3</v>
      </c>
      <c r="X6" s="241">
        <v>4</v>
      </c>
      <c r="Y6" s="240">
        <v>5</v>
      </c>
      <c r="Z6" s="240">
        <v>5</v>
      </c>
      <c r="AA6" s="240">
        <v>5</v>
      </c>
      <c r="AB6" s="239">
        <v>5</v>
      </c>
    </row>
    <row r="7" spans="1:28" x14ac:dyDescent="0.3">
      <c r="A7" s="248"/>
      <c r="B7" s="248"/>
      <c r="C7" s="248"/>
      <c r="D7" s="296">
        <v>25000000</v>
      </c>
      <c r="E7" s="302">
        <v>110354</v>
      </c>
      <c r="F7" s="245">
        <v>3</v>
      </c>
      <c r="G7" s="244">
        <v>5</v>
      </c>
      <c r="H7" s="244">
        <v>5</v>
      </c>
      <c r="I7" s="244">
        <v>4</v>
      </c>
      <c r="J7" s="243">
        <v>0.16752984286735279</v>
      </c>
      <c r="K7" s="243">
        <v>0.36160437058617284</v>
      </c>
      <c r="L7" s="243">
        <v>0.54934653240066178</v>
      </c>
      <c r="M7" s="240">
        <v>5</v>
      </c>
      <c r="N7" s="240">
        <v>3</v>
      </c>
      <c r="O7" s="240">
        <v>4</v>
      </c>
      <c r="P7" s="240">
        <v>3</v>
      </c>
      <c r="Q7" s="240">
        <v>2</v>
      </c>
      <c r="R7" s="240">
        <v>5</v>
      </c>
      <c r="S7" s="240">
        <v>2</v>
      </c>
      <c r="T7" s="241">
        <v>5</v>
      </c>
      <c r="U7" s="240">
        <v>1</v>
      </c>
      <c r="V7" s="242">
        <v>2</v>
      </c>
      <c r="W7" s="241">
        <v>3</v>
      </c>
      <c r="X7" s="241">
        <v>1</v>
      </c>
      <c r="Y7" s="240">
        <v>5</v>
      </c>
      <c r="Z7" s="240">
        <v>4</v>
      </c>
      <c r="AA7" s="240">
        <v>5</v>
      </c>
      <c r="AB7" s="239">
        <v>4</v>
      </c>
    </row>
    <row r="8" spans="1:28" x14ac:dyDescent="0.3">
      <c r="A8" s="248"/>
      <c r="B8" s="248"/>
      <c r="C8" s="248"/>
      <c r="D8" s="293"/>
      <c r="E8" s="302">
        <v>114020</v>
      </c>
      <c r="F8" s="245">
        <v>4</v>
      </c>
      <c r="G8" s="244">
        <v>2</v>
      </c>
      <c r="H8" s="244">
        <v>2</v>
      </c>
      <c r="I8" s="244">
        <v>1</v>
      </c>
      <c r="J8" s="243">
        <v>0.21827358662785762</v>
      </c>
      <c r="K8" s="243">
        <v>0.4713342908655811</v>
      </c>
      <c r="L8" s="243">
        <v>0.75176327228632811</v>
      </c>
      <c r="M8" s="240">
        <v>3</v>
      </c>
      <c r="N8" s="240">
        <v>5</v>
      </c>
      <c r="O8" s="240">
        <v>4</v>
      </c>
      <c r="P8" s="240">
        <v>5</v>
      </c>
      <c r="Q8" s="240">
        <v>2</v>
      </c>
      <c r="R8" s="240">
        <v>5</v>
      </c>
      <c r="S8" s="240">
        <v>2</v>
      </c>
      <c r="T8" s="241">
        <v>5</v>
      </c>
      <c r="U8" s="240">
        <v>1</v>
      </c>
      <c r="V8" s="242">
        <v>4</v>
      </c>
      <c r="W8" s="241">
        <v>4</v>
      </c>
      <c r="X8" s="241">
        <v>1</v>
      </c>
      <c r="Y8" s="240">
        <v>5</v>
      </c>
      <c r="Z8" s="240">
        <v>4</v>
      </c>
      <c r="AA8" s="240">
        <v>5</v>
      </c>
      <c r="AB8" s="239">
        <v>4</v>
      </c>
    </row>
    <row r="9" spans="1:28" ht="15" thickBot="1" x14ac:dyDescent="0.35">
      <c r="A9" s="237"/>
      <c r="B9" s="237"/>
      <c r="C9" s="237"/>
      <c r="D9" s="291"/>
      <c r="E9" s="301">
        <v>112828</v>
      </c>
      <c r="F9" s="234" t="s">
        <v>42</v>
      </c>
      <c r="G9" s="233">
        <v>4</v>
      </c>
      <c r="H9" s="233">
        <v>4</v>
      </c>
      <c r="I9" s="233">
        <v>5</v>
      </c>
      <c r="J9" s="232">
        <v>0.18154601813260129</v>
      </c>
      <c r="K9" s="232">
        <v>0.39189280336232396</v>
      </c>
      <c r="L9" s="232">
        <v>0.64703877833980628</v>
      </c>
      <c r="M9" s="229">
        <v>2</v>
      </c>
      <c r="N9" s="229">
        <v>5</v>
      </c>
      <c r="O9" s="229">
        <v>5</v>
      </c>
      <c r="P9" s="229">
        <v>5</v>
      </c>
      <c r="Q9" s="229">
        <v>2</v>
      </c>
      <c r="R9" s="229">
        <v>2</v>
      </c>
      <c r="S9" s="229">
        <v>3</v>
      </c>
      <c r="T9" s="230">
        <v>3</v>
      </c>
      <c r="U9" s="229">
        <v>1</v>
      </c>
      <c r="V9" s="231">
        <v>3</v>
      </c>
      <c r="W9" s="230">
        <v>3</v>
      </c>
      <c r="X9" s="230">
        <v>2</v>
      </c>
      <c r="Y9" s="229">
        <v>5</v>
      </c>
      <c r="Z9" s="229">
        <v>4</v>
      </c>
      <c r="AA9" s="229">
        <v>5</v>
      </c>
      <c r="AB9" s="228">
        <v>2</v>
      </c>
    </row>
    <row r="10" spans="1:28" ht="15" thickBot="1" x14ac:dyDescent="0.35">
      <c r="A10" s="259">
        <v>3</v>
      </c>
      <c r="B10" s="259" t="s">
        <v>34</v>
      </c>
      <c r="C10" s="259">
        <v>30</v>
      </c>
      <c r="D10" s="283" t="s">
        <v>43</v>
      </c>
      <c r="E10" s="303">
        <v>110211</v>
      </c>
      <c r="F10" s="256">
        <v>1</v>
      </c>
      <c r="G10" s="255">
        <f>RANK(J10,$J$10:$J$16,0)</f>
        <v>1</v>
      </c>
      <c r="H10" s="255">
        <f>RANK(K10,$K$10:$K$16,0)</f>
        <v>1</v>
      </c>
      <c r="I10" s="287">
        <v>2</v>
      </c>
      <c r="J10" s="254">
        <v>0.16385209744532883</v>
      </c>
      <c r="K10" s="254">
        <v>0.41536348861194017</v>
      </c>
      <c r="L10" s="254">
        <v>0.45723038611664302</v>
      </c>
      <c r="M10" s="251">
        <v>5</v>
      </c>
      <c r="N10" s="251">
        <v>5</v>
      </c>
      <c r="O10" s="251">
        <v>5</v>
      </c>
      <c r="P10" s="251">
        <v>3</v>
      </c>
      <c r="Q10" s="251">
        <v>2</v>
      </c>
      <c r="R10" s="251">
        <v>5</v>
      </c>
      <c r="S10" s="251">
        <v>2</v>
      </c>
      <c r="T10" s="252">
        <v>5</v>
      </c>
      <c r="U10" s="251">
        <v>1</v>
      </c>
      <c r="V10" s="295">
        <v>5</v>
      </c>
      <c r="W10" s="252">
        <v>3</v>
      </c>
      <c r="X10" s="252">
        <v>4</v>
      </c>
      <c r="Y10" s="251">
        <v>5</v>
      </c>
      <c r="Z10" s="251">
        <v>5</v>
      </c>
      <c r="AA10" s="251">
        <v>5</v>
      </c>
      <c r="AB10" s="250">
        <v>5</v>
      </c>
    </row>
    <row r="11" spans="1:28" ht="15" thickBot="1" x14ac:dyDescent="0.35">
      <c r="A11" s="248"/>
      <c r="B11" s="248"/>
      <c r="C11" s="248"/>
      <c r="D11" s="282"/>
      <c r="E11" s="302">
        <v>113799</v>
      </c>
      <c r="F11" s="245">
        <v>2</v>
      </c>
      <c r="G11" s="255">
        <f>RANK(J11,$J$10:$J$16,0)</f>
        <v>2</v>
      </c>
      <c r="H11" s="255">
        <f>RANK(K11,$K$10:$K$16,0)</f>
        <v>2</v>
      </c>
      <c r="I11" s="271">
        <v>3</v>
      </c>
      <c r="J11" s="243">
        <v>0.15499656362914244</v>
      </c>
      <c r="K11" s="243">
        <v>0.3944436868115741</v>
      </c>
      <c r="L11" s="243">
        <v>0.45487036979491413</v>
      </c>
      <c r="M11" s="240">
        <v>5</v>
      </c>
      <c r="N11" s="240">
        <v>5</v>
      </c>
      <c r="O11" s="240">
        <v>5</v>
      </c>
      <c r="P11" s="240">
        <v>5</v>
      </c>
      <c r="Q11" s="240">
        <v>2</v>
      </c>
      <c r="R11" s="240">
        <v>5</v>
      </c>
      <c r="S11" s="240">
        <v>2</v>
      </c>
      <c r="T11" s="241">
        <v>5</v>
      </c>
      <c r="U11" s="240">
        <v>1</v>
      </c>
      <c r="V11" s="242">
        <v>4</v>
      </c>
      <c r="W11" s="241">
        <v>4</v>
      </c>
      <c r="X11" s="241">
        <v>1</v>
      </c>
      <c r="Y11" s="240">
        <v>5</v>
      </c>
      <c r="Z11" s="240">
        <v>5</v>
      </c>
      <c r="AA11" s="240">
        <v>5</v>
      </c>
      <c r="AB11" s="239">
        <v>5</v>
      </c>
    </row>
    <row r="12" spans="1:28" ht="15" thickBot="1" x14ac:dyDescent="0.35">
      <c r="A12" s="248"/>
      <c r="B12" s="248"/>
      <c r="C12" s="248"/>
      <c r="D12" s="285" t="s">
        <v>37</v>
      </c>
      <c r="E12" s="302">
        <v>110660</v>
      </c>
      <c r="F12" s="245">
        <v>3</v>
      </c>
      <c r="G12" s="255">
        <f>RANK(J12,$J$10:$J$16,0)</f>
        <v>3</v>
      </c>
      <c r="H12" s="287">
        <f>RANK(K12,$K$10:$K$16,0)</f>
        <v>4</v>
      </c>
      <c r="I12" s="271">
        <v>1</v>
      </c>
      <c r="J12" s="243">
        <v>0.15107760156613798</v>
      </c>
      <c r="K12" s="243">
        <v>0.37773570476063273</v>
      </c>
      <c r="L12" s="243">
        <v>0.64318137766588634</v>
      </c>
      <c r="M12" s="240">
        <v>5</v>
      </c>
      <c r="N12" s="240">
        <v>5</v>
      </c>
      <c r="O12" s="240">
        <v>5</v>
      </c>
      <c r="P12" s="240">
        <v>3</v>
      </c>
      <c r="Q12" s="240">
        <v>2</v>
      </c>
      <c r="R12" s="240">
        <v>2</v>
      </c>
      <c r="S12" s="240">
        <v>3</v>
      </c>
      <c r="T12" s="241">
        <v>3</v>
      </c>
      <c r="U12" s="240">
        <v>3</v>
      </c>
      <c r="V12" s="292">
        <v>3</v>
      </c>
      <c r="W12" s="241">
        <v>3</v>
      </c>
      <c r="X12" s="241">
        <v>2</v>
      </c>
      <c r="Y12" s="240">
        <v>2</v>
      </c>
      <c r="Z12" s="240">
        <v>5</v>
      </c>
      <c r="AA12" s="240">
        <v>4</v>
      </c>
      <c r="AB12" s="239">
        <v>4</v>
      </c>
    </row>
    <row r="13" spans="1:28" ht="15" thickBot="1" x14ac:dyDescent="0.35">
      <c r="A13" s="248"/>
      <c r="B13" s="248"/>
      <c r="C13" s="248"/>
      <c r="D13" s="296">
        <v>10550000</v>
      </c>
      <c r="E13" s="302">
        <v>111156</v>
      </c>
      <c r="F13" s="245" t="s">
        <v>42</v>
      </c>
      <c r="G13" s="255">
        <f>RANK(J13,$J$10:$J$16,0)</f>
        <v>6</v>
      </c>
      <c r="H13" s="255">
        <f>RANK(K13,$K$10:$K$16,0)</f>
        <v>6</v>
      </c>
      <c r="I13" s="244">
        <v>7</v>
      </c>
      <c r="J13" s="243">
        <v>0.12718277869779007</v>
      </c>
      <c r="K13" s="243">
        <v>0.32397935238062231</v>
      </c>
      <c r="L13" s="243">
        <v>0.29868096574102965</v>
      </c>
      <c r="M13" s="240">
        <v>5</v>
      </c>
      <c r="N13" s="240">
        <v>5</v>
      </c>
      <c r="O13" s="240">
        <v>5</v>
      </c>
      <c r="P13" s="240">
        <v>5</v>
      </c>
      <c r="Q13" s="240">
        <v>2</v>
      </c>
      <c r="R13" s="240">
        <v>2</v>
      </c>
      <c r="S13" s="240">
        <v>2</v>
      </c>
      <c r="T13" s="241">
        <v>3</v>
      </c>
      <c r="U13" s="240">
        <v>1</v>
      </c>
      <c r="V13" s="242">
        <v>3</v>
      </c>
      <c r="W13" s="241">
        <v>3</v>
      </c>
      <c r="X13" s="241">
        <v>1</v>
      </c>
      <c r="Y13" s="240">
        <v>5</v>
      </c>
      <c r="Z13" s="240">
        <v>5</v>
      </c>
      <c r="AA13" s="240">
        <v>5</v>
      </c>
      <c r="AB13" s="239">
        <v>5</v>
      </c>
    </row>
    <row r="14" spans="1:28" ht="15" thickBot="1" x14ac:dyDescent="0.35">
      <c r="A14" s="248"/>
      <c r="B14" s="248"/>
      <c r="C14" s="248"/>
      <c r="D14" s="293"/>
      <c r="E14" s="302">
        <v>112813</v>
      </c>
      <c r="F14" s="245">
        <v>4</v>
      </c>
      <c r="G14" s="255">
        <f>RANK(J14,$J$10:$J$16,0)</f>
        <v>4</v>
      </c>
      <c r="H14" s="287">
        <f>RANK(K14,$K$10:$K$16,0)</f>
        <v>3</v>
      </c>
      <c r="I14" s="244">
        <v>4</v>
      </c>
      <c r="J14" s="243">
        <v>0.14908134769735062</v>
      </c>
      <c r="K14" s="243">
        <v>0.37880410503759526</v>
      </c>
      <c r="L14" s="243">
        <v>0.44537539362444956</v>
      </c>
      <c r="M14" s="240">
        <v>3</v>
      </c>
      <c r="N14" s="240">
        <v>5</v>
      </c>
      <c r="O14" s="240">
        <v>4</v>
      </c>
      <c r="P14" s="240">
        <v>5</v>
      </c>
      <c r="Q14" s="240">
        <v>2</v>
      </c>
      <c r="R14" s="240">
        <v>5</v>
      </c>
      <c r="S14" s="240">
        <v>2</v>
      </c>
      <c r="T14" s="241">
        <v>3</v>
      </c>
      <c r="U14" s="240">
        <v>1</v>
      </c>
      <c r="V14" s="242">
        <v>4</v>
      </c>
      <c r="W14" s="241">
        <v>4</v>
      </c>
      <c r="X14" s="241">
        <v>2</v>
      </c>
      <c r="Y14" s="240">
        <v>5</v>
      </c>
      <c r="Z14" s="240">
        <v>5</v>
      </c>
      <c r="AA14" s="240">
        <v>5</v>
      </c>
      <c r="AB14" s="239">
        <v>5</v>
      </c>
    </row>
    <row r="15" spans="1:28" ht="15" thickBot="1" x14ac:dyDescent="0.35">
      <c r="A15" s="248"/>
      <c r="B15" s="248"/>
      <c r="C15" s="248"/>
      <c r="D15" s="293"/>
      <c r="E15" s="302">
        <v>110354</v>
      </c>
      <c r="F15" s="245" t="s">
        <v>42</v>
      </c>
      <c r="G15" s="255">
        <f>RANK(J15,$J$10:$J$16,0)</f>
        <v>7</v>
      </c>
      <c r="H15" s="255">
        <f>RANK(K15,$K$10:$K$16,0)</f>
        <v>7</v>
      </c>
      <c r="I15" s="244">
        <v>6</v>
      </c>
      <c r="J15" s="243">
        <v>0.12410735319289937</v>
      </c>
      <c r="K15" s="243">
        <v>0.31526753846005434</v>
      </c>
      <c r="L15" s="243">
        <v>0.30431778560753459</v>
      </c>
      <c r="M15" s="240">
        <v>5</v>
      </c>
      <c r="N15" s="240">
        <v>3</v>
      </c>
      <c r="O15" s="240">
        <v>4</v>
      </c>
      <c r="P15" s="240">
        <v>5</v>
      </c>
      <c r="Q15" s="240">
        <v>2</v>
      </c>
      <c r="R15" s="240">
        <v>5</v>
      </c>
      <c r="S15" s="240">
        <v>2</v>
      </c>
      <c r="T15" s="241">
        <v>5</v>
      </c>
      <c r="U15" s="240">
        <v>1</v>
      </c>
      <c r="V15" s="242">
        <v>2</v>
      </c>
      <c r="W15" s="241">
        <v>3</v>
      </c>
      <c r="X15" s="241">
        <v>1</v>
      </c>
      <c r="Y15" s="240">
        <v>5</v>
      </c>
      <c r="Z15" s="240">
        <v>4</v>
      </c>
      <c r="AA15" s="240">
        <v>5</v>
      </c>
      <c r="AB15" s="239">
        <v>4</v>
      </c>
    </row>
    <row r="16" spans="1:28" ht="15" thickBot="1" x14ac:dyDescent="0.35">
      <c r="A16" s="237"/>
      <c r="B16" s="237"/>
      <c r="C16" s="237"/>
      <c r="D16" s="291"/>
      <c r="E16" s="301">
        <v>112828</v>
      </c>
      <c r="F16" s="234">
        <v>5</v>
      </c>
      <c r="G16" s="255">
        <f>RANK(J16,$J$10:$J$16,0)</f>
        <v>5</v>
      </c>
      <c r="H16" s="255">
        <f>RANK(K16,$K$10:$K$16,0)</f>
        <v>5</v>
      </c>
      <c r="I16" s="233">
        <v>5</v>
      </c>
      <c r="J16" s="232">
        <v>0.12970225777134919</v>
      </c>
      <c r="K16" s="232">
        <v>0.3298325736606087</v>
      </c>
      <c r="L16" s="232">
        <v>0.3401806842911832</v>
      </c>
      <c r="M16" s="229">
        <v>2</v>
      </c>
      <c r="N16" s="229">
        <v>5</v>
      </c>
      <c r="O16" s="229">
        <v>5</v>
      </c>
      <c r="P16" s="229">
        <v>5</v>
      </c>
      <c r="Q16" s="229">
        <v>2</v>
      </c>
      <c r="R16" s="229">
        <v>5</v>
      </c>
      <c r="S16" s="229">
        <v>3</v>
      </c>
      <c r="T16" s="230">
        <v>3</v>
      </c>
      <c r="U16" s="229">
        <v>1</v>
      </c>
      <c r="V16" s="231">
        <v>2</v>
      </c>
      <c r="W16" s="230">
        <v>3</v>
      </c>
      <c r="X16" s="230">
        <v>2</v>
      </c>
      <c r="Y16" s="229">
        <v>5</v>
      </c>
      <c r="Z16" s="229">
        <v>4</v>
      </c>
      <c r="AA16" s="229">
        <v>5</v>
      </c>
      <c r="AB16" s="228">
        <v>2</v>
      </c>
    </row>
    <row r="17" spans="1:28" x14ac:dyDescent="0.3">
      <c r="A17" s="259">
        <v>4</v>
      </c>
      <c r="B17" s="259" t="s">
        <v>47</v>
      </c>
      <c r="C17" s="259">
        <v>10</v>
      </c>
      <c r="D17" s="283" t="s">
        <v>48</v>
      </c>
      <c r="E17" s="300">
        <v>111045</v>
      </c>
      <c r="F17" s="277">
        <v>1</v>
      </c>
      <c r="G17" s="276">
        <v>1</v>
      </c>
      <c r="H17" s="276">
        <v>1</v>
      </c>
      <c r="I17" s="276">
        <v>1</v>
      </c>
      <c r="J17" s="275">
        <v>0.3516015183847081</v>
      </c>
      <c r="K17" s="275">
        <v>0.59772009454399999</v>
      </c>
      <c r="L17" s="275">
        <v>0.87665983335983255</v>
      </c>
      <c r="M17" s="272">
        <v>5</v>
      </c>
      <c r="N17" s="272">
        <v>5</v>
      </c>
      <c r="O17" s="272">
        <v>5</v>
      </c>
      <c r="P17" s="272">
        <v>5</v>
      </c>
      <c r="Q17" s="272">
        <v>5</v>
      </c>
      <c r="R17" s="272">
        <v>5</v>
      </c>
      <c r="S17" s="272">
        <v>3</v>
      </c>
      <c r="T17" s="273">
        <v>5</v>
      </c>
      <c r="U17" s="272">
        <v>4</v>
      </c>
      <c r="V17" s="274">
        <v>4</v>
      </c>
      <c r="W17" s="273">
        <v>4</v>
      </c>
      <c r="X17" s="273">
        <v>2</v>
      </c>
      <c r="Y17" s="272">
        <v>4</v>
      </c>
      <c r="Z17" s="272">
        <v>5</v>
      </c>
      <c r="AA17" s="272">
        <v>5</v>
      </c>
      <c r="AB17" s="299">
        <v>5</v>
      </c>
    </row>
    <row r="18" spans="1:28" x14ac:dyDescent="0.3">
      <c r="A18" s="248"/>
      <c r="B18" s="248"/>
      <c r="C18" s="248"/>
      <c r="D18" s="282"/>
      <c r="E18" s="290">
        <v>110191</v>
      </c>
      <c r="F18" s="245">
        <v>2</v>
      </c>
      <c r="G18" s="244">
        <v>2</v>
      </c>
      <c r="H18" s="244">
        <v>2</v>
      </c>
      <c r="I18" s="244">
        <v>2</v>
      </c>
      <c r="J18" s="243">
        <v>0.34010781047780075</v>
      </c>
      <c r="K18" s="243">
        <v>0.58020587935323098</v>
      </c>
      <c r="L18" s="243">
        <v>0.84159118124733345</v>
      </c>
      <c r="M18" s="240">
        <v>5</v>
      </c>
      <c r="N18" s="240">
        <v>5</v>
      </c>
      <c r="O18" s="240">
        <v>5</v>
      </c>
      <c r="P18" s="240">
        <v>5</v>
      </c>
      <c r="Q18" s="240">
        <v>5</v>
      </c>
      <c r="R18" s="240">
        <v>3</v>
      </c>
      <c r="S18" s="240">
        <v>3</v>
      </c>
      <c r="T18" s="241">
        <v>5</v>
      </c>
      <c r="U18" s="240">
        <v>4</v>
      </c>
      <c r="V18" s="242">
        <v>5</v>
      </c>
      <c r="W18" s="241">
        <v>1</v>
      </c>
      <c r="X18" s="241">
        <v>4</v>
      </c>
      <c r="Y18" s="240">
        <v>4</v>
      </c>
      <c r="Z18" s="240">
        <v>5</v>
      </c>
      <c r="AA18" s="240">
        <v>5</v>
      </c>
      <c r="AB18" s="239">
        <v>5</v>
      </c>
    </row>
    <row r="19" spans="1:28" ht="15" thickBot="1" x14ac:dyDescent="0.35">
      <c r="A19" s="237"/>
      <c r="B19" s="237"/>
      <c r="C19" s="237"/>
      <c r="D19" s="281" t="s">
        <v>51</v>
      </c>
      <c r="E19" s="298">
        <v>112503</v>
      </c>
      <c r="F19" s="234">
        <v>3</v>
      </c>
      <c r="G19" s="233">
        <v>3</v>
      </c>
      <c r="H19" s="233">
        <v>3</v>
      </c>
      <c r="I19" s="233">
        <v>3</v>
      </c>
      <c r="J19" s="232">
        <v>0.30829067113748948</v>
      </c>
      <c r="K19" s="232">
        <v>0.52461094812457154</v>
      </c>
      <c r="L19" s="232">
        <v>0.78913170607303851</v>
      </c>
      <c r="M19" s="229">
        <v>5</v>
      </c>
      <c r="N19" s="229">
        <v>3</v>
      </c>
      <c r="O19" s="229">
        <v>4</v>
      </c>
      <c r="P19" s="229">
        <v>5</v>
      </c>
      <c r="Q19" s="229">
        <v>5</v>
      </c>
      <c r="R19" s="229">
        <v>5</v>
      </c>
      <c r="S19" s="229">
        <v>2</v>
      </c>
      <c r="T19" s="230">
        <v>3</v>
      </c>
      <c r="U19" s="229">
        <v>3</v>
      </c>
      <c r="V19" s="231">
        <v>5</v>
      </c>
      <c r="W19" s="230">
        <v>4</v>
      </c>
      <c r="X19" s="230">
        <v>2</v>
      </c>
      <c r="Y19" s="229">
        <v>2</v>
      </c>
      <c r="Z19" s="229">
        <v>4</v>
      </c>
      <c r="AA19" s="229">
        <v>5</v>
      </c>
      <c r="AB19" s="228">
        <v>5</v>
      </c>
    </row>
    <row r="20" spans="1:28" x14ac:dyDescent="0.3">
      <c r="A20" s="259">
        <v>5</v>
      </c>
      <c r="B20" s="259" t="s">
        <v>47</v>
      </c>
      <c r="C20" s="259">
        <v>20</v>
      </c>
      <c r="D20" s="284" t="s">
        <v>53</v>
      </c>
      <c r="E20" s="286">
        <v>111045</v>
      </c>
      <c r="F20" s="256">
        <v>1</v>
      </c>
      <c r="G20" s="255">
        <v>1</v>
      </c>
      <c r="H20" s="255">
        <v>1</v>
      </c>
      <c r="I20" s="255">
        <v>1</v>
      </c>
      <c r="J20" s="254">
        <v>0.36161501620308395</v>
      </c>
      <c r="K20" s="254">
        <v>0.61559088780824645</v>
      </c>
      <c r="L20" s="254">
        <v>0.95644677750912543</v>
      </c>
      <c r="M20" s="251">
        <v>5</v>
      </c>
      <c r="N20" s="251">
        <v>5</v>
      </c>
      <c r="O20" s="251">
        <v>5</v>
      </c>
      <c r="P20" s="251">
        <v>5</v>
      </c>
      <c r="Q20" s="251">
        <v>5</v>
      </c>
      <c r="R20" s="251">
        <v>5</v>
      </c>
      <c r="S20" s="251">
        <v>3</v>
      </c>
      <c r="T20" s="252">
        <v>5</v>
      </c>
      <c r="U20" s="251">
        <v>4</v>
      </c>
      <c r="V20" s="253">
        <v>5</v>
      </c>
      <c r="W20" s="252">
        <v>4</v>
      </c>
      <c r="X20" s="252">
        <v>2</v>
      </c>
      <c r="Y20" s="251">
        <v>4</v>
      </c>
      <c r="Z20" s="251">
        <v>5</v>
      </c>
      <c r="AA20" s="251">
        <v>5</v>
      </c>
      <c r="AB20" s="250">
        <v>5</v>
      </c>
    </row>
    <row r="21" spans="1:28" x14ac:dyDescent="0.3">
      <c r="A21" s="248"/>
      <c r="B21" s="248"/>
      <c r="C21" s="248"/>
      <c r="D21" s="285" t="s">
        <v>37</v>
      </c>
      <c r="E21" s="290">
        <v>110191</v>
      </c>
      <c r="F21" s="245">
        <v>2</v>
      </c>
      <c r="G21" s="244">
        <v>2</v>
      </c>
      <c r="H21" s="244">
        <v>2</v>
      </c>
      <c r="I21" s="244">
        <v>2</v>
      </c>
      <c r="J21" s="243">
        <v>0.33510106156861286</v>
      </c>
      <c r="K21" s="243">
        <v>0.57219256871345181</v>
      </c>
      <c r="L21" s="243">
        <v>0.83813188575166964</v>
      </c>
      <c r="M21" s="240">
        <v>5</v>
      </c>
      <c r="N21" s="240">
        <v>5</v>
      </c>
      <c r="O21" s="240">
        <v>5</v>
      </c>
      <c r="P21" s="240">
        <v>5</v>
      </c>
      <c r="Q21" s="240">
        <v>5</v>
      </c>
      <c r="R21" s="240">
        <v>3</v>
      </c>
      <c r="S21" s="240">
        <v>3</v>
      </c>
      <c r="T21" s="241">
        <v>5</v>
      </c>
      <c r="U21" s="240">
        <v>4</v>
      </c>
      <c r="V21" s="242">
        <v>5</v>
      </c>
      <c r="W21" s="241">
        <v>1</v>
      </c>
      <c r="X21" s="241">
        <v>4</v>
      </c>
      <c r="Y21" s="240">
        <v>4</v>
      </c>
      <c r="Z21" s="240">
        <v>5</v>
      </c>
      <c r="AA21" s="240">
        <v>5</v>
      </c>
      <c r="AB21" s="239">
        <v>5</v>
      </c>
    </row>
    <row r="22" spans="1:28" ht="15" thickBot="1" x14ac:dyDescent="0.35">
      <c r="A22" s="237"/>
      <c r="B22" s="237"/>
      <c r="C22" s="237"/>
      <c r="D22" s="236">
        <v>250000000</v>
      </c>
      <c r="E22" s="298">
        <v>112503</v>
      </c>
      <c r="F22" s="234">
        <v>3</v>
      </c>
      <c r="G22" s="233">
        <v>3</v>
      </c>
      <c r="H22" s="233">
        <v>3</v>
      </c>
      <c r="I22" s="233">
        <v>3</v>
      </c>
      <c r="J22" s="232">
        <v>0.30328392222830158</v>
      </c>
      <c r="K22" s="232">
        <v>0.51659763748479237</v>
      </c>
      <c r="L22" s="232">
        <v>0.78397898298730773</v>
      </c>
      <c r="M22" s="229">
        <v>5</v>
      </c>
      <c r="N22" s="229">
        <v>3</v>
      </c>
      <c r="O22" s="229">
        <v>4</v>
      </c>
      <c r="P22" s="229">
        <v>5</v>
      </c>
      <c r="Q22" s="229">
        <v>5</v>
      </c>
      <c r="R22" s="229">
        <v>5</v>
      </c>
      <c r="S22" s="229">
        <v>2</v>
      </c>
      <c r="T22" s="230">
        <v>3</v>
      </c>
      <c r="U22" s="229">
        <v>3</v>
      </c>
      <c r="V22" s="231">
        <v>5</v>
      </c>
      <c r="W22" s="230">
        <v>4</v>
      </c>
      <c r="X22" s="230">
        <v>2</v>
      </c>
      <c r="Y22" s="229">
        <v>2</v>
      </c>
      <c r="Z22" s="229">
        <v>4</v>
      </c>
      <c r="AA22" s="229">
        <v>5</v>
      </c>
      <c r="AB22" s="228">
        <v>5</v>
      </c>
    </row>
    <row r="23" spans="1:28" x14ac:dyDescent="0.3">
      <c r="A23" s="259">
        <v>6</v>
      </c>
      <c r="B23" s="259" t="s">
        <v>54</v>
      </c>
      <c r="C23" s="259">
        <v>10</v>
      </c>
      <c r="D23" s="283" t="s">
        <v>55</v>
      </c>
      <c r="E23" s="286">
        <v>114305</v>
      </c>
      <c r="F23" s="256">
        <v>1</v>
      </c>
      <c r="G23" s="255">
        <v>1</v>
      </c>
      <c r="H23" s="255">
        <v>1</v>
      </c>
      <c r="I23" s="255">
        <v>1</v>
      </c>
      <c r="J23" s="254">
        <v>0.22673094028606947</v>
      </c>
      <c r="K23" s="254">
        <v>0.49679930030642261</v>
      </c>
      <c r="L23" s="254">
        <v>1</v>
      </c>
      <c r="M23" s="251">
        <v>5</v>
      </c>
      <c r="N23" s="251">
        <v>5</v>
      </c>
      <c r="O23" s="251">
        <v>5</v>
      </c>
      <c r="P23" s="251">
        <v>5</v>
      </c>
      <c r="Q23" s="251">
        <v>2</v>
      </c>
      <c r="R23" s="251">
        <v>5</v>
      </c>
      <c r="S23" s="251">
        <v>3</v>
      </c>
      <c r="T23" s="252">
        <v>5</v>
      </c>
      <c r="U23" s="251">
        <v>1</v>
      </c>
      <c r="V23" s="295">
        <v>5</v>
      </c>
      <c r="W23" s="252">
        <v>1</v>
      </c>
      <c r="X23" s="252">
        <v>2</v>
      </c>
      <c r="Y23" s="251">
        <v>5</v>
      </c>
      <c r="Z23" s="251">
        <v>5</v>
      </c>
      <c r="AA23" s="251">
        <v>5</v>
      </c>
      <c r="AB23" s="250">
        <v>5</v>
      </c>
    </row>
    <row r="24" spans="1:28" x14ac:dyDescent="0.3">
      <c r="A24" s="248"/>
      <c r="B24" s="248"/>
      <c r="C24" s="248"/>
      <c r="D24" s="282"/>
      <c r="E24" s="246">
        <v>114202</v>
      </c>
      <c r="F24" s="245">
        <v>3</v>
      </c>
      <c r="G24" s="244">
        <v>3</v>
      </c>
      <c r="H24" s="244">
        <v>3</v>
      </c>
      <c r="I24" s="244">
        <v>3</v>
      </c>
      <c r="J24" s="243">
        <v>0.20527717662283668</v>
      </c>
      <c r="K24" s="243">
        <v>0.44982307235310987</v>
      </c>
      <c r="L24" s="243">
        <v>0.60349650299636393</v>
      </c>
      <c r="M24" s="240">
        <v>5</v>
      </c>
      <c r="N24" s="240">
        <v>5</v>
      </c>
      <c r="O24" s="240">
        <v>5</v>
      </c>
      <c r="P24" s="240">
        <v>5</v>
      </c>
      <c r="Q24" s="240">
        <v>2</v>
      </c>
      <c r="R24" s="240">
        <v>4</v>
      </c>
      <c r="S24" s="240">
        <v>3</v>
      </c>
      <c r="T24" s="241">
        <v>4</v>
      </c>
      <c r="U24" s="240">
        <v>1</v>
      </c>
      <c r="V24" s="242">
        <v>4</v>
      </c>
      <c r="W24" s="241">
        <v>1</v>
      </c>
      <c r="X24" s="241">
        <v>1</v>
      </c>
      <c r="Y24" s="240">
        <v>5</v>
      </c>
      <c r="Z24" s="240">
        <v>5</v>
      </c>
      <c r="AA24" s="240">
        <v>5</v>
      </c>
      <c r="AB24" s="239">
        <v>5</v>
      </c>
    </row>
    <row r="25" spans="1:28" x14ac:dyDescent="0.3">
      <c r="A25" s="248"/>
      <c r="B25" s="248"/>
      <c r="C25" s="248"/>
      <c r="D25" s="285" t="s">
        <v>37</v>
      </c>
      <c r="E25" s="246">
        <v>310006</v>
      </c>
      <c r="F25" s="245">
        <v>4</v>
      </c>
      <c r="G25" s="244">
        <v>4</v>
      </c>
      <c r="H25" s="244">
        <v>4</v>
      </c>
      <c r="I25" s="244">
        <v>4</v>
      </c>
      <c r="J25" s="243">
        <v>0.18832403365890127</v>
      </c>
      <c r="K25" s="243">
        <v>0.41457319846295593</v>
      </c>
      <c r="L25" s="243">
        <v>0.59317553565204761</v>
      </c>
      <c r="M25" s="240">
        <v>2</v>
      </c>
      <c r="N25" s="240">
        <v>3</v>
      </c>
      <c r="O25" s="240">
        <v>4</v>
      </c>
      <c r="P25" s="240">
        <v>3</v>
      </c>
      <c r="Q25" s="240">
        <v>2</v>
      </c>
      <c r="R25" s="240">
        <v>5</v>
      </c>
      <c r="S25" s="240">
        <v>2</v>
      </c>
      <c r="T25" s="241">
        <v>3</v>
      </c>
      <c r="U25" s="240">
        <v>1</v>
      </c>
      <c r="V25" s="292">
        <v>5</v>
      </c>
      <c r="W25" s="241">
        <v>1</v>
      </c>
      <c r="X25" s="241">
        <v>1</v>
      </c>
      <c r="Y25" s="240">
        <v>5</v>
      </c>
      <c r="Z25" s="240">
        <v>5</v>
      </c>
      <c r="AA25" s="240">
        <v>5</v>
      </c>
      <c r="AB25" s="239">
        <v>4</v>
      </c>
    </row>
    <row r="26" spans="1:28" x14ac:dyDescent="0.3">
      <c r="A26" s="248"/>
      <c r="B26" s="248"/>
      <c r="C26" s="248"/>
      <c r="D26" s="296">
        <v>60000</v>
      </c>
      <c r="E26" s="290">
        <v>113568</v>
      </c>
      <c r="F26" s="245">
        <v>2</v>
      </c>
      <c r="G26" s="244">
        <v>2</v>
      </c>
      <c r="H26" s="244">
        <v>2</v>
      </c>
      <c r="I26" s="244">
        <v>2</v>
      </c>
      <c r="J26" s="243">
        <v>0.2081243039296527</v>
      </c>
      <c r="K26" s="243">
        <v>0.45698593176125085</v>
      </c>
      <c r="L26" s="243">
        <v>0.63140099535343652</v>
      </c>
      <c r="M26" s="240">
        <v>2</v>
      </c>
      <c r="N26" s="240">
        <v>5</v>
      </c>
      <c r="O26" s="240">
        <v>4</v>
      </c>
      <c r="P26" s="240">
        <v>5</v>
      </c>
      <c r="Q26" s="240">
        <v>2</v>
      </c>
      <c r="R26" s="240">
        <v>5</v>
      </c>
      <c r="S26" s="240">
        <v>2</v>
      </c>
      <c r="T26" s="241">
        <v>3</v>
      </c>
      <c r="U26" s="240">
        <v>1</v>
      </c>
      <c r="V26" s="242">
        <v>5</v>
      </c>
      <c r="W26" s="241">
        <v>1</v>
      </c>
      <c r="X26" s="241">
        <v>1</v>
      </c>
      <c r="Y26" s="240">
        <v>5</v>
      </c>
      <c r="Z26" s="240">
        <v>5</v>
      </c>
      <c r="AA26" s="240">
        <v>5</v>
      </c>
      <c r="AB26" s="239">
        <v>4</v>
      </c>
    </row>
    <row r="27" spans="1:28" ht="15" thickBot="1" x14ac:dyDescent="0.35">
      <c r="A27" s="237"/>
      <c r="B27" s="237"/>
      <c r="C27" s="237"/>
      <c r="D27" s="294"/>
      <c r="E27" s="235">
        <v>113507</v>
      </c>
      <c r="F27" s="234">
        <v>5</v>
      </c>
      <c r="G27" s="233">
        <v>5</v>
      </c>
      <c r="H27" s="233">
        <v>5</v>
      </c>
      <c r="I27" s="233">
        <v>5</v>
      </c>
      <c r="J27" s="232">
        <v>0.17154354550253811</v>
      </c>
      <c r="K27" s="232">
        <v>0.37842363026543452</v>
      </c>
      <c r="L27" s="232">
        <v>0.51823949501608246</v>
      </c>
      <c r="M27" s="229">
        <v>2</v>
      </c>
      <c r="N27" s="229">
        <v>3</v>
      </c>
      <c r="O27" s="229">
        <v>5</v>
      </c>
      <c r="P27" s="229">
        <v>1</v>
      </c>
      <c r="Q27" s="229">
        <v>2</v>
      </c>
      <c r="R27" s="229">
        <v>5</v>
      </c>
      <c r="S27" s="229">
        <v>2</v>
      </c>
      <c r="T27" s="230">
        <v>5</v>
      </c>
      <c r="U27" s="229">
        <v>1</v>
      </c>
      <c r="V27" s="231">
        <v>3</v>
      </c>
      <c r="W27" s="230">
        <v>1</v>
      </c>
      <c r="X27" s="230">
        <v>1</v>
      </c>
      <c r="Y27" s="229">
        <v>5</v>
      </c>
      <c r="Z27" s="229">
        <v>5</v>
      </c>
      <c r="AA27" s="229">
        <v>5</v>
      </c>
      <c r="AB27" s="228">
        <v>4</v>
      </c>
    </row>
    <row r="28" spans="1:28" x14ac:dyDescent="0.3">
      <c r="A28" s="259">
        <v>7</v>
      </c>
      <c r="B28" s="259" t="s">
        <v>54</v>
      </c>
      <c r="C28" s="259">
        <v>20</v>
      </c>
      <c r="D28" s="284" t="s">
        <v>61</v>
      </c>
      <c r="E28" s="286">
        <v>114305</v>
      </c>
      <c r="F28" s="256">
        <v>1</v>
      </c>
      <c r="G28" s="255">
        <v>1</v>
      </c>
      <c r="H28" s="255">
        <v>1</v>
      </c>
      <c r="I28" s="255">
        <v>1</v>
      </c>
      <c r="J28" s="254">
        <v>0.2246530405411496</v>
      </c>
      <c r="K28" s="254">
        <v>0.49236508309664917</v>
      </c>
      <c r="L28" s="254">
        <v>1</v>
      </c>
      <c r="M28" s="251">
        <v>5</v>
      </c>
      <c r="N28" s="251">
        <v>5</v>
      </c>
      <c r="O28" s="251">
        <v>5</v>
      </c>
      <c r="P28" s="251">
        <v>5</v>
      </c>
      <c r="Q28" s="251">
        <v>2</v>
      </c>
      <c r="R28" s="251">
        <v>5</v>
      </c>
      <c r="S28" s="251">
        <v>3</v>
      </c>
      <c r="T28" s="252">
        <v>5</v>
      </c>
      <c r="U28" s="251">
        <v>1</v>
      </c>
      <c r="V28" s="253">
        <v>5</v>
      </c>
      <c r="W28" s="252">
        <v>1</v>
      </c>
      <c r="X28" s="252">
        <v>2</v>
      </c>
      <c r="Y28" s="251">
        <v>5</v>
      </c>
      <c r="Z28" s="251">
        <v>5</v>
      </c>
      <c r="AA28" s="251">
        <v>5</v>
      </c>
      <c r="AB28" s="250">
        <v>5</v>
      </c>
    </row>
    <row r="29" spans="1:28" x14ac:dyDescent="0.3">
      <c r="A29" s="248"/>
      <c r="B29" s="248"/>
      <c r="C29" s="248"/>
      <c r="D29" s="285" t="s">
        <v>37</v>
      </c>
      <c r="E29" s="246">
        <v>114202</v>
      </c>
      <c r="F29" s="245">
        <v>3</v>
      </c>
      <c r="G29" s="244">
        <v>3</v>
      </c>
      <c r="H29" s="244">
        <v>3</v>
      </c>
      <c r="I29" s="271">
        <v>5</v>
      </c>
      <c r="J29" s="243">
        <v>0.19447209794925327</v>
      </c>
      <c r="K29" s="243">
        <v>0.42613419660865653</v>
      </c>
      <c r="L29" s="243">
        <v>0.75848135978131404</v>
      </c>
      <c r="M29" s="240">
        <v>5</v>
      </c>
      <c r="N29" s="240">
        <v>5</v>
      </c>
      <c r="O29" s="240">
        <v>5</v>
      </c>
      <c r="P29" s="240">
        <v>5</v>
      </c>
      <c r="Q29" s="240">
        <v>2</v>
      </c>
      <c r="R29" s="240">
        <v>4</v>
      </c>
      <c r="S29" s="240">
        <v>3</v>
      </c>
      <c r="T29" s="241">
        <v>4</v>
      </c>
      <c r="U29" s="240">
        <v>1</v>
      </c>
      <c r="V29" s="242">
        <v>3</v>
      </c>
      <c r="W29" s="241">
        <v>1</v>
      </c>
      <c r="X29" s="241">
        <v>1</v>
      </c>
      <c r="Y29" s="240">
        <v>5</v>
      </c>
      <c r="Z29" s="240">
        <v>5</v>
      </c>
      <c r="AA29" s="240">
        <v>5</v>
      </c>
      <c r="AB29" s="239">
        <v>5</v>
      </c>
    </row>
    <row r="30" spans="1:28" x14ac:dyDescent="0.3">
      <c r="A30" s="248"/>
      <c r="B30" s="248"/>
      <c r="C30" s="248"/>
      <c r="D30" s="296">
        <v>160000</v>
      </c>
      <c r="E30" s="246">
        <v>310006</v>
      </c>
      <c r="F30" s="245">
        <v>5</v>
      </c>
      <c r="G30" s="244">
        <v>5</v>
      </c>
      <c r="H30" s="244">
        <v>5</v>
      </c>
      <c r="I30" s="271">
        <v>3</v>
      </c>
      <c r="J30" s="243">
        <v>0.18624613391398137</v>
      </c>
      <c r="K30" s="243">
        <v>0.41013898125318249</v>
      </c>
      <c r="L30" s="243">
        <v>0.79225378501247323</v>
      </c>
      <c r="M30" s="240">
        <v>2</v>
      </c>
      <c r="N30" s="240">
        <v>3</v>
      </c>
      <c r="O30" s="240">
        <v>4</v>
      </c>
      <c r="P30" s="240">
        <v>3</v>
      </c>
      <c r="Q30" s="240">
        <v>2</v>
      </c>
      <c r="R30" s="240">
        <v>5</v>
      </c>
      <c r="S30" s="240">
        <v>2</v>
      </c>
      <c r="T30" s="241">
        <v>3</v>
      </c>
      <c r="U30" s="240">
        <v>1</v>
      </c>
      <c r="V30" s="292">
        <v>5</v>
      </c>
      <c r="W30" s="241">
        <v>1</v>
      </c>
      <c r="X30" s="241">
        <v>1</v>
      </c>
      <c r="Y30" s="240">
        <v>5</v>
      </c>
      <c r="Z30" s="240">
        <v>5</v>
      </c>
      <c r="AA30" s="240">
        <v>5</v>
      </c>
      <c r="AB30" s="239">
        <v>4</v>
      </c>
    </row>
    <row r="31" spans="1:28" x14ac:dyDescent="0.3">
      <c r="A31" s="248"/>
      <c r="B31" s="248"/>
      <c r="C31" s="248"/>
      <c r="D31" s="293"/>
      <c r="E31" s="290">
        <v>113568</v>
      </c>
      <c r="F31" s="245">
        <v>2</v>
      </c>
      <c r="G31" s="244">
        <v>2</v>
      </c>
      <c r="H31" s="244">
        <v>2</v>
      </c>
      <c r="I31" s="244">
        <v>2</v>
      </c>
      <c r="J31" s="243">
        <v>0.2060464041847328</v>
      </c>
      <c r="K31" s="243">
        <v>0.45255171455147736</v>
      </c>
      <c r="L31" s="243">
        <v>0.89045147596208662</v>
      </c>
      <c r="M31" s="240">
        <v>2</v>
      </c>
      <c r="N31" s="240">
        <v>5</v>
      </c>
      <c r="O31" s="240">
        <v>4</v>
      </c>
      <c r="P31" s="240">
        <v>5</v>
      </c>
      <c r="Q31" s="240">
        <v>2</v>
      </c>
      <c r="R31" s="240">
        <v>5</v>
      </c>
      <c r="S31" s="240">
        <v>2</v>
      </c>
      <c r="T31" s="241">
        <v>3</v>
      </c>
      <c r="U31" s="240">
        <v>1</v>
      </c>
      <c r="V31" s="242">
        <v>5</v>
      </c>
      <c r="W31" s="241">
        <v>1</v>
      </c>
      <c r="X31" s="241">
        <v>1</v>
      </c>
      <c r="Y31" s="240">
        <v>5</v>
      </c>
      <c r="Z31" s="240">
        <v>5</v>
      </c>
      <c r="AA31" s="240">
        <v>5</v>
      </c>
      <c r="AB31" s="239">
        <v>4</v>
      </c>
    </row>
    <row r="32" spans="1:28" ht="15" thickBot="1" x14ac:dyDescent="0.35">
      <c r="A32" s="237"/>
      <c r="B32" s="237"/>
      <c r="C32" s="237"/>
      <c r="D32" s="291"/>
      <c r="E32" s="235">
        <v>113507</v>
      </c>
      <c r="F32" s="234">
        <v>4</v>
      </c>
      <c r="G32" s="233">
        <v>4</v>
      </c>
      <c r="H32" s="233">
        <v>4</v>
      </c>
      <c r="I32" s="233">
        <v>4</v>
      </c>
      <c r="J32" s="232">
        <v>0.18858232341088119</v>
      </c>
      <c r="K32" s="232">
        <v>0.41604610389283958</v>
      </c>
      <c r="L32" s="232">
        <v>0.78159000704119641</v>
      </c>
      <c r="M32" s="229">
        <v>2</v>
      </c>
      <c r="N32" s="229">
        <v>3</v>
      </c>
      <c r="O32" s="229">
        <v>5</v>
      </c>
      <c r="P32" s="229">
        <v>1</v>
      </c>
      <c r="Q32" s="229">
        <v>2</v>
      </c>
      <c r="R32" s="229">
        <v>5</v>
      </c>
      <c r="S32" s="229">
        <v>2</v>
      </c>
      <c r="T32" s="230">
        <v>5</v>
      </c>
      <c r="U32" s="229">
        <v>1</v>
      </c>
      <c r="V32" s="231">
        <v>5</v>
      </c>
      <c r="W32" s="230">
        <v>1</v>
      </c>
      <c r="X32" s="230">
        <v>1</v>
      </c>
      <c r="Y32" s="229">
        <v>5</v>
      </c>
      <c r="Z32" s="229">
        <v>5</v>
      </c>
      <c r="AA32" s="229">
        <v>5</v>
      </c>
      <c r="AB32" s="228">
        <v>4</v>
      </c>
    </row>
    <row r="33" spans="1:28" x14ac:dyDescent="0.3">
      <c r="A33" s="259">
        <v>8</v>
      </c>
      <c r="B33" s="259" t="s">
        <v>54</v>
      </c>
      <c r="C33" s="259">
        <v>30</v>
      </c>
      <c r="D33" s="283" t="s">
        <v>62</v>
      </c>
      <c r="E33" s="286">
        <v>114305</v>
      </c>
      <c r="F33" s="256">
        <v>1</v>
      </c>
      <c r="G33" s="255">
        <v>1</v>
      </c>
      <c r="H33" s="255">
        <v>1</v>
      </c>
      <c r="I33" s="255">
        <v>1</v>
      </c>
      <c r="J33" s="254">
        <v>0.22494023279234909</v>
      </c>
      <c r="K33" s="254">
        <v>0.49400555670609025</v>
      </c>
      <c r="L33" s="254">
        <v>1</v>
      </c>
      <c r="M33" s="251">
        <v>5</v>
      </c>
      <c r="N33" s="251">
        <v>5</v>
      </c>
      <c r="O33" s="251">
        <v>5</v>
      </c>
      <c r="P33" s="251">
        <v>5</v>
      </c>
      <c r="Q33" s="251">
        <v>2</v>
      </c>
      <c r="R33" s="251">
        <v>5</v>
      </c>
      <c r="S33" s="251">
        <v>3</v>
      </c>
      <c r="T33" s="252">
        <v>5</v>
      </c>
      <c r="U33" s="251">
        <v>1</v>
      </c>
      <c r="V33" s="253">
        <v>5</v>
      </c>
      <c r="W33" s="252">
        <v>1</v>
      </c>
      <c r="X33" s="252">
        <v>2</v>
      </c>
      <c r="Y33" s="251">
        <v>5</v>
      </c>
      <c r="Z33" s="251">
        <v>5</v>
      </c>
      <c r="AA33" s="251">
        <v>5</v>
      </c>
      <c r="AB33" s="250">
        <v>5</v>
      </c>
    </row>
    <row r="34" spans="1:28" x14ac:dyDescent="0.3">
      <c r="A34" s="248"/>
      <c r="B34" s="248"/>
      <c r="C34" s="248"/>
      <c r="D34" s="282"/>
      <c r="E34" s="246">
        <v>114202</v>
      </c>
      <c r="F34" s="245">
        <v>2</v>
      </c>
      <c r="G34" s="244">
        <v>2</v>
      </c>
      <c r="H34" s="244">
        <v>2</v>
      </c>
      <c r="I34" s="271">
        <v>3</v>
      </c>
      <c r="J34" s="243">
        <v>0.20384461062786036</v>
      </c>
      <c r="K34" s="243">
        <v>0.44758807747284396</v>
      </c>
      <c r="L34" s="243">
        <v>0.8521972759703943</v>
      </c>
      <c r="M34" s="240">
        <v>5</v>
      </c>
      <c r="N34" s="240">
        <v>5</v>
      </c>
      <c r="O34" s="240">
        <v>5</v>
      </c>
      <c r="P34" s="240">
        <v>5</v>
      </c>
      <c r="Q34" s="240">
        <v>2</v>
      </c>
      <c r="R34" s="240">
        <v>4</v>
      </c>
      <c r="S34" s="240">
        <v>3</v>
      </c>
      <c r="T34" s="241">
        <v>4</v>
      </c>
      <c r="U34" s="240">
        <v>1</v>
      </c>
      <c r="V34" s="242">
        <v>4</v>
      </c>
      <c r="W34" s="241">
        <v>1</v>
      </c>
      <c r="X34" s="241">
        <v>1</v>
      </c>
      <c r="Y34" s="240">
        <v>5</v>
      </c>
      <c r="Z34" s="240">
        <v>5</v>
      </c>
      <c r="AA34" s="240">
        <v>5</v>
      </c>
      <c r="AB34" s="239">
        <v>5</v>
      </c>
    </row>
    <row r="35" spans="1:28" x14ac:dyDescent="0.3">
      <c r="A35" s="248"/>
      <c r="B35" s="248"/>
      <c r="C35" s="248"/>
      <c r="D35" s="285" t="s">
        <v>37</v>
      </c>
      <c r="E35" s="246">
        <v>310006</v>
      </c>
      <c r="F35" s="245" t="s">
        <v>42</v>
      </c>
      <c r="G35" s="244">
        <v>5</v>
      </c>
      <c r="H35" s="244">
        <v>5</v>
      </c>
      <c r="I35" s="244">
        <v>5</v>
      </c>
      <c r="J35" s="243">
        <v>0.18127268532347834</v>
      </c>
      <c r="K35" s="243">
        <v>0.40008854545173711</v>
      </c>
      <c r="L35" s="243">
        <v>0.77910872567036693</v>
      </c>
      <c r="M35" s="240">
        <v>2</v>
      </c>
      <c r="N35" s="240">
        <v>3</v>
      </c>
      <c r="O35" s="240">
        <v>4</v>
      </c>
      <c r="P35" s="240">
        <v>3</v>
      </c>
      <c r="Q35" s="240">
        <v>2</v>
      </c>
      <c r="R35" s="240">
        <v>4</v>
      </c>
      <c r="S35" s="240">
        <v>2</v>
      </c>
      <c r="T35" s="241">
        <v>3</v>
      </c>
      <c r="U35" s="240">
        <v>1</v>
      </c>
      <c r="V35" s="242">
        <v>5</v>
      </c>
      <c r="W35" s="241">
        <v>1</v>
      </c>
      <c r="X35" s="241">
        <v>1</v>
      </c>
      <c r="Y35" s="240">
        <v>5</v>
      </c>
      <c r="Z35" s="240">
        <v>5</v>
      </c>
      <c r="AA35" s="240">
        <v>5</v>
      </c>
      <c r="AB35" s="239">
        <v>4</v>
      </c>
    </row>
    <row r="36" spans="1:28" x14ac:dyDescent="0.3">
      <c r="A36" s="248"/>
      <c r="B36" s="248"/>
      <c r="C36" s="248"/>
      <c r="D36" s="296">
        <v>134000</v>
      </c>
      <c r="E36" s="290">
        <v>113568</v>
      </c>
      <c r="F36" s="245" t="s">
        <v>42</v>
      </c>
      <c r="G36" s="244">
        <v>3</v>
      </c>
      <c r="H36" s="244">
        <v>3</v>
      </c>
      <c r="I36" s="271">
        <v>2</v>
      </c>
      <c r="J36" s="243">
        <v>0.20107295559422977</v>
      </c>
      <c r="K36" s="243">
        <v>0.44250127875003203</v>
      </c>
      <c r="L36" s="243">
        <v>0.87152657055582439</v>
      </c>
      <c r="M36" s="240">
        <v>2</v>
      </c>
      <c r="N36" s="240">
        <v>5</v>
      </c>
      <c r="O36" s="240">
        <v>4</v>
      </c>
      <c r="P36" s="240">
        <v>5</v>
      </c>
      <c r="Q36" s="240">
        <v>2</v>
      </c>
      <c r="R36" s="240">
        <v>4</v>
      </c>
      <c r="S36" s="240">
        <v>2</v>
      </c>
      <c r="T36" s="241">
        <v>3</v>
      </c>
      <c r="U36" s="240">
        <v>1</v>
      </c>
      <c r="V36" s="242">
        <v>5</v>
      </c>
      <c r="W36" s="241">
        <v>1</v>
      </c>
      <c r="X36" s="241">
        <v>1</v>
      </c>
      <c r="Y36" s="240">
        <v>5</v>
      </c>
      <c r="Z36" s="240">
        <v>5</v>
      </c>
      <c r="AA36" s="240">
        <v>5</v>
      </c>
      <c r="AB36" s="239">
        <v>4</v>
      </c>
    </row>
    <row r="37" spans="1:28" ht="15" thickBot="1" x14ac:dyDescent="0.35">
      <c r="A37" s="237"/>
      <c r="B37" s="237"/>
      <c r="C37" s="237"/>
      <c r="D37" s="294"/>
      <c r="E37" s="235">
        <v>113507</v>
      </c>
      <c r="F37" s="234">
        <v>3</v>
      </c>
      <c r="G37" s="233">
        <v>4</v>
      </c>
      <c r="H37" s="233">
        <v>4</v>
      </c>
      <c r="I37" s="233">
        <v>4</v>
      </c>
      <c r="J37" s="232">
        <v>0.18886951566208068</v>
      </c>
      <c r="K37" s="232">
        <v>0.41768657750228066</v>
      </c>
      <c r="L37" s="232">
        <v>0.78126422480641922</v>
      </c>
      <c r="M37" s="229">
        <v>2</v>
      </c>
      <c r="N37" s="229">
        <v>3</v>
      </c>
      <c r="O37" s="229">
        <v>5</v>
      </c>
      <c r="P37" s="229">
        <v>1</v>
      </c>
      <c r="Q37" s="229">
        <v>2</v>
      </c>
      <c r="R37" s="229">
        <v>5</v>
      </c>
      <c r="S37" s="229">
        <v>2</v>
      </c>
      <c r="T37" s="230">
        <v>5</v>
      </c>
      <c r="U37" s="229">
        <v>1</v>
      </c>
      <c r="V37" s="231">
        <v>5</v>
      </c>
      <c r="W37" s="230">
        <v>1</v>
      </c>
      <c r="X37" s="230">
        <v>1</v>
      </c>
      <c r="Y37" s="229">
        <v>5</v>
      </c>
      <c r="Z37" s="229">
        <v>5</v>
      </c>
      <c r="AA37" s="229">
        <v>5</v>
      </c>
      <c r="AB37" s="228">
        <v>4</v>
      </c>
    </row>
    <row r="38" spans="1:28" x14ac:dyDescent="0.3">
      <c r="A38" s="259">
        <v>9</v>
      </c>
      <c r="B38" s="259" t="s">
        <v>54</v>
      </c>
      <c r="C38" s="259">
        <v>40</v>
      </c>
      <c r="D38" s="283" t="s">
        <v>63</v>
      </c>
      <c r="E38" s="286">
        <v>114305</v>
      </c>
      <c r="F38" s="256">
        <v>1</v>
      </c>
      <c r="G38" s="255">
        <v>1</v>
      </c>
      <c r="H38" s="255">
        <v>1</v>
      </c>
      <c r="I38" s="255">
        <v>1</v>
      </c>
      <c r="J38" s="254">
        <v>0.22379661521806593</v>
      </c>
      <c r="K38" s="254">
        <v>0.49149319768347333</v>
      </c>
      <c r="L38" s="254">
        <v>1</v>
      </c>
      <c r="M38" s="251">
        <v>5</v>
      </c>
      <c r="N38" s="251">
        <v>5</v>
      </c>
      <c r="O38" s="251">
        <v>5</v>
      </c>
      <c r="P38" s="251">
        <v>5</v>
      </c>
      <c r="Q38" s="251">
        <v>2</v>
      </c>
      <c r="R38" s="251">
        <v>5</v>
      </c>
      <c r="S38" s="251">
        <v>3</v>
      </c>
      <c r="T38" s="252">
        <v>5</v>
      </c>
      <c r="U38" s="251">
        <v>1</v>
      </c>
      <c r="V38" s="253">
        <v>5</v>
      </c>
      <c r="W38" s="252">
        <v>1</v>
      </c>
      <c r="X38" s="252">
        <v>2</v>
      </c>
      <c r="Y38" s="251">
        <v>5</v>
      </c>
      <c r="Z38" s="251">
        <v>5</v>
      </c>
      <c r="AA38" s="251">
        <v>5</v>
      </c>
      <c r="AB38" s="250">
        <v>5</v>
      </c>
    </row>
    <row r="39" spans="1:28" x14ac:dyDescent="0.3">
      <c r="A39" s="248"/>
      <c r="B39" s="248"/>
      <c r="C39" s="248"/>
      <c r="D39" s="282"/>
      <c r="E39" s="246">
        <v>114202</v>
      </c>
      <c r="F39" s="245">
        <v>2</v>
      </c>
      <c r="G39" s="244">
        <v>2</v>
      </c>
      <c r="H39" s="244">
        <v>2</v>
      </c>
      <c r="I39" s="244">
        <v>2</v>
      </c>
      <c r="J39" s="243">
        <v>0.21169152715951267</v>
      </c>
      <c r="K39" s="243">
        <v>0.46510251882379433</v>
      </c>
      <c r="L39" s="243">
        <v>0.90942567308583677</v>
      </c>
      <c r="M39" s="240">
        <v>5</v>
      </c>
      <c r="N39" s="240">
        <v>5</v>
      </c>
      <c r="O39" s="240">
        <v>5</v>
      </c>
      <c r="P39" s="240">
        <v>5</v>
      </c>
      <c r="Q39" s="240">
        <v>2</v>
      </c>
      <c r="R39" s="240">
        <v>4</v>
      </c>
      <c r="S39" s="240">
        <v>3</v>
      </c>
      <c r="T39" s="241">
        <v>4</v>
      </c>
      <c r="U39" s="240">
        <v>1</v>
      </c>
      <c r="V39" s="242">
        <v>5</v>
      </c>
      <c r="W39" s="241">
        <v>1</v>
      </c>
      <c r="X39" s="241">
        <v>1</v>
      </c>
      <c r="Y39" s="240">
        <v>5</v>
      </c>
      <c r="Z39" s="240">
        <v>5</v>
      </c>
      <c r="AA39" s="240">
        <v>5</v>
      </c>
      <c r="AB39" s="239">
        <v>5</v>
      </c>
    </row>
    <row r="40" spans="1:28" x14ac:dyDescent="0.3">
      <c r="A40" s="248"/>
      <c r="B40" s="248"/>
      <c r="C40" s="248"/>
      <c r="D40" s="285" t="s">
        <v>37</v>
      </c>
      <c r="E40" s="246">
        <v>310006</v>
      </c>
      <c r="F40" s="245" t="s">
        <v>42</v>
      </c>
      <c r="G40" s="244">
        <v>5</v>
      </c>
      <c r="H40" s="244">
        <v>5</v>
      </c>
      <c r="I40" s="244">
        <v>5</v>
      </c>
      <c r="J40" s="243">
        <v>0.17159598067297296</v>
      </c>
      <c r="K40" s="243">
        <v>0.37855432966459956</v>
      </c>
      <c r="L40" s="243">
        <v>0.7412196243822835</v>
      </c>
      <c r="M40" s="240">
        <v>2</v>
      </c>
      <c r="N40" s="240">
        <v>3</v>
      </c>
      <c r="O40" s="240">
        <v>4</v>
      </c>
      <c r="P40" s="240">
        <v>3</v>
      </c>
      <c r="Q40" s="240">
        <v>2</v>
      </c>
      <c r="R40" s="240">
        <v>4</v>
      </c>
      <c r="S40" s="240">
        <v>2</v>
      </c>
      <c r="T40" s="241">
        <v>3</v>
      </c>
      <c r="U40" s="240">
        <v>1</v>
      </c>
      <c r="V40" s="242">
        <v>4</v>
      </c>
      <c r="W40" s="241">
        <v>1</v>
      </c>
      <c r="X40" s="241">
        <v>1</v>
      </c>
      <c r="Y40" s="240">
        <v>5</v>
      </c>
      <c r="Z40" s="240">
        <v>5</v>
      </c>
      <c r="AA40" s="240">
        <v>5</v>
      </c>
      <c r="AB40" s="239">
        <v>4</v>
      </c>
    </row>
    <row r="41" spans="1:28" x14ac:dyDescent="0.3">
      <c r="A41" s="248"/>
      <c r="B41" s="248"/>
      <c r="C41" s="248"/>
      <c r="D41" s="269">
        <v>90000</v>
      </c>
      <c r="E41" s="290">
        <v>113568</v>
      </c>
      <c r="F41" s="245">
        <v>3</v>
      </c>
      <c r="G41" s="244">
        <v>3</v>
      </c>
      <c r="H41" s="244">
        <v>3</v>
      </c>
      <c r="I41" s="244">
        <v>3</v>
      </c>
      <c r="J41" s="243">
        <v>0.20518997886164916</v>
      </c>
      <c r="K41" s="243">
        <v>0.45167982913830146</v>
      </c>
      <c r="L41" s="243">
        <v>0.88972507303326087</v>
      </c>
      <c r="M41" s="240">
        <v>2</v>
      </c>
      <c r="N41" s="240">
        <v>5</v>
      </c>
      <c r="O41" s="240">
        <v>4</v>
      </c>
      <c r="P41" s="240">
        <v>5</v>
      </c>
      <c r="Q41" s="240">
        <v>2</v>
      </c>
      <c r="R41" s="240">
        <v>5</v>
      </c>
      <c r="S41" s="240">
        <v>2</v>
      </c>
      <c r="T41" s="241">
        <v>3</v>
      </c>
      <c r="U41" s="240">
        <v>1</v>
      </c>
      <c r="V41" s="242">
        <v>5</v>
      </c>
      <c r="W41" s="241">
        <v>1</v>
      </c>
      <c r="X41" s="241">
        <v>1</v>
      </c>
      <c r="Y41" s="240">
        <v>5</v>
      </c>
      <c r="Z41" s="240">
        <v>5</v>
      </c>
      <c r="AA41" s="240">
        <v>5</v>
      </c>
      <c r="AB41" s="239">
        <v>4</v>
      </c>
    </row>
    <row r="42" spans="1:28" ht="15" thickBot="1" x14ac:dyDescent="0.35">
      <c r="A42" s="237"/>
      <c r="B42" s="237"/>
      <c r="C42" s="237"/>
      <c r="D42" s="294"/>
      <c r="E42" s="235">
        <v>113507</v>
      </c>
      <c r="F42" s="234">
        <v>4</v>
      </c>
      <c r="G42" s="233">
        <v>4</v>
      </c>
      <c r="H42" s="233">
        <v>4</v>
      </c>
      <c r="I42" s="233">
        <v>4</v>
      </c>
      <c r="J42" s="232">
        <v>0.18772589808779752</v>
      </c>
      <c r="K42" s="232">
        <v>0.41517421847966363</v>
      </c>
      <c r="L42" s="232">
        <v>0.78010686115640127</v>
      </c>
      <c r="M42" s="229">
        <v>2</v>
      </c>
      <c r="N42" s="229">
        <v>3</v>
      </c>
      <c r="O42" s="229">
        <v>5</v>
      </c>
      <c r="P42" s="229">
        <v>1</v>
      </c>
      <c r="Q42" s="229">
        <v>2</v>
      </c>
      <c r="R42" s="229">
        <v>5</v>
      </c>
      <c r="S42" s="229">
        <v>2</v>
      </c>
      <c r="T42" s="230">
        <v>5</v>
      </c>
      <c r="U42" s="229">
        <v>1</v>
      </c>
      <c r="V42" s="231">
        <v>5</v>
      </c>
      <c r="W42" s="230">
        <v>1</v>
      </c>
      <c r="X42" s="230">
        <v>1</v>
      </c>
      <c r="Y42" s="229">
        <v>5</v>
      </c>
      <c r="Z42" s="229">
        <v>5</v>
      </c>
      <c r="AA42" s="229">
        <v>5</v>
      </c>
      <c r="AB42" s="228">
        <v>4</v>
      </c>
    </row>
    <row r="43" spans="1:28" x14ac:dyDescent="0.3">
      <c r="A43" s="259">
        <v>10</v>
      </c>
      <c r="B43" s="259" t="s">
        <v>54</v>
      </c>
      <c r="C43" s="259">
        <v>50</v>
      </c>
      <c r="D43" s="258" t="s">
        <v>64</v>
      </c>
      <c r="E43" s="286">
        <v>114305</v>
      </c>
      <c r="F43" s="256">
        <v>1</v>
      </c>
      <c r="G43" s="255">
        <v>1</v>
      </c>
      <c r="H43" s="255">
        <v>1</v>
      </c>
      <c r="I43" s="255">
        <v>1</v>
      </c>
      <c r="J43" s="254">
        <v>0.22777925639582905</v>
      </c>
      <c r="K43" s="254">
        <v>0.49697150063436513</v>
      </c>
      <c r="L43" s="254">
        <v>1</v>
      </c>
      <c r="M43" s="251">
        <v>5</v>
      </c>
      <c r="N43" s="251">
        <v>5</v>
      </c>
      <c r="O43" s="251">
        <v>5</v>
      </c>
      <c r="P43" s="251">
        <v>5</v>
      </c>
      <c r="Q43" s="251">
        <v>2</v>
      </c>
      <c r="R43" s="251">
        <v>5</v>
      </c>
      <c r="S43" s="251">
        <v>3</v>
      </c>
      <c r="T43" s="252">
        <v>5</v>
      </c>
      <c r="U43" s="251">
        <v>1</v>
      </c>
      <c r="V43" s="253">
        <v>5</v>
      </c>
      <c r="W43" s="252">
        <v>1</v>
      </c>
      <c r="X43" s="252">
        <v>2</v>
      </c>
      <c r="Y43" s="251">
        <v>5</v>
      </c>
      <c r="Z43" s="251">
        <v>5</v>
      </c>
      <c r="AA43" s="251">
        <v>5</v>
      </c>
      <c r="AB43" s="250">
        <v>5</v>
      </c>
    </row>
    <row r="44" spans="1:28" x14ac:dyDescent="0.3">
      <c r="A44" s="248"/>
      <c r="B44" s="248"/>
      <c r="C44" s="248"/>
      <c r="D44" s="247"/>
      <c r="E44" s="246">
        <v>114202</v>
      </c>
      <c r="F44" s="245">
        <v>2</v>
      </c>
      <c r="G44" s="244">
        <v>2</v>
      </c>
      <c r="H44" s="244">
        <v>2</v>
      </c>
      <c r="I44" s="244">
        <v>2</v>
      </c>
      <c r="J44" s="243">
        <v>0.21567416833727579</v>
      </c>
      <c r="K44" s="243">
        <v>0.47058082177468613</v>
      </c>
      <c r="L44" s="243">
        <v>0.91123041458326792</v>
      </c>
      <c r="M44" s="240">
        <v>5</v>
      </c>
      <c r="N44" s="240">
        <v>5</v>
      </c>
      <c r="O44" s="240">
        <v>5</v>
      </c>
      <c r="P44" s="240">
        <v>5</v>
      </c>
      <c r="Q44" s="240">
        <v>2</v>
      </c>
      <c r="R44" s="240">
        <v>4</v>
      </c>
      <c r="S44" s="240">
        <v>3</v>
      </c>
      <c r="T44" s="241">
        <v>4</v>
      </c>
      <c r="U44" s="240">
        <v>1</v>
      </c>
      <c r="V44" s="242">
        <v>5</v>
      </c>
      <c r="W44" s="241">
        <v>1</v>
      </c>
      <c r="X44" s="241">
        <v>1</v>
      </c>
      <c r="Y44" s="240">
        <v>5</v>
      </c>
      <c r="Z44" s="240">
        <v>5</v>
      </c>
      <c r="AA44" s="240">
        <v>5</v>
      </c>
      <c r="AB44" s="239">
        <v>5</v>
      </c>
    </row>
    <row r="45" spans="1:28" x14ac:dyDescent="0.3">
      <c r="A45" s="248"/>
      <c r="B45" s="248"/>
      <c r="C45" s="248"/>
      <c r="D45" s="285" t="s">
        <v>37</v>
      </c>
      <c r="E45" s="246">
        <v>310006</v>
      </c>
      <c r="F45" s="245" t="s">
        <v>42</v>
      </c>
      <c r="G45" s="244">
        <v>5</v>
      </c>
      <c r="H45" s="244">
        <v>5</v>
      </c>
      <c r="I45" s="244">
        <v>5</v>
      </c>
      <c r="J45" s="243">
        <v>0.15566541596192049</v>
      </c>
      <c r="K45" s="243">
        <v>0.34169699370686835</v>
      </c>
      <c r="L45" s="243">
        <v>0.59382361888214419</v>
      </c>
      <c r="M45" s="240">
        <v>2</v>
      </c>
      <c r="N45" s="240">
        <v>3</v>
      </c>
      <c r="O45" s="240">
        <v>4</v>
      </c>
      <c r="P45" s="240">
        <v>3</v>
      </c>
      <c r="Q45" s="240">
        <v>2</v>
      </c>
      <c r="R45" s="240">
        <v>4</v>
      </c>
      <c r="S45" s="240">
        <v>2</v>
      </c>
      <c r="T45" s="241">
        <v>3</v>
      </c>
      <c r="U45" s="240">
        <v>1</v>
      </c>
      <c r="V45" s="292">
        <v>2</v>
      </c>
      <c r="W45" s="241">
        <v>1</v>
      </c>
      <c r="X45" s="241">
        <v>1</v>
      </c>
      <c r="Y45" s="240">
        <v>5</v>
      </c>
      <c r="Z45" s="240">
        <v>5</v>
      </c>
      <c r="AA45" s="240">
        <v>5</v>
      </c>
      <c r="AB45" s="239">
        <v>4</v>
      </c>
    </row>
    <row r="46" spans="1:28" x14ac:dyDescent="0.3">
      <c r="A46" s="248"/>
      <c r="B46" s="248"/>
      <c r="C46" s="248"/>
      <c r="D46" s="296">
        <v>80000</v>
      </c>
      <c r="E46" s="290">
        <v>113568</v>
      </c>
      <c r="F46" s="245">
        <v>3</v>
      </c>
      <c r="G46" s="244">
        <v>3</v>
      </c>
      <c r="H46" s="244">
        <v>3</v>
      </c>
      <c r="I46" s="244">
        <v>3</v>
      </c>
      <c r="J46" s="243">
        <v>0.20917262003941228</v>
      </c>
      <c r="K46" s="243">
        <v>0.45715813208919326</v>
      </c>
      <c r="L46" s="243">
        <v>0.89184557839448231</v>
      </c>
      <c r="M46" s="240">
        <v>2</v>
      </c>
      <c r="N46" s="240">
        <v>5</v>
      </c>
      <c r="O46" s="240">
        <v>4</v>
      </c>
      <c r="P46" s="240">
        <v>5</v>
      </c>
      <c r="Q46" s="240">
        <v>2</v>
      </c>
      <c r="R46" s="240">
        <v>5</v>
      </c>
      <c r="S46" s="240">
        <v>2</v>
      </c>
      <c r="T46" s="241">
        <v>3</v>
      </c>
      <c r="U46" s="240">
        <v>1</v>
      </c>
      <c r="V46" s="242">
        <v>5</v>
      </c>
      <c r="W46" s="241">
        <v>1</v>
      </c>
      <c r="X46" s="241">
        <v>1</v>
      </c>
      <c r="Y46" s="240">
        <v>5</v>
      </c>
      <c r="Z46" s="240">
        <v>5</v>
      </c>
      <c r="AA46" s="240">
        <v>5</v>
      </c>
      <c r="AB46" s="239">
        <v>4</v>
      </c>
    </row>
    <row r="47" spans="1:28" ht="15" thickBot="1" x14ac:dyDescent="0.35">
      <c r="A47" s="237"/>
      <c r="B47" s="237"/>
      <c r="C47" s="237"/>
      <c r="D47" s="294"/>
      <c r="E47" s="235">
        <v>113507</v>
      </c>
      <c r="F47" s="234">
        <v>4</v>
      </c>
      <c r="G47" s="233">
        <v>4</v>
      </c>
      <c r="H47" s="233">
        <v>4</v>
      </c>
      <c r="I47" s="233">
        <v>4</v>
      </c>
      <c r="J47" s="232">
        <v>0.19170853926556064</v>
      </c>
      <c r="K47" s="232">
        <v>0.42065252143055543</v>
      </c>
      <c r="L47" s="232">
        <v>0.78443007309305157</v>
      </c>
      <c r="M47" s="229">
        <v>2</v>
      </c>
      <c r="N47" s="229">
        <v>3</v>
      </c>
      <c r="O47" s="229">
        <v>5</v>
      </c>
      <c r="P47" s="229">
        <v>1</v>
      </c>
      <c r="Q47" s="229">
        <v>2</v>
      </c>
      <c r="R47" s="229">
        <v>5</v>
      </c>
      <c r="S47" s="229">
        <v>2</v>
      </c>
      <c r="T47" s="230">
        <v>5</v>
      </c>
      <c r="U47" s="229">
        <v>1</v>
      </c>
      <c r="V47" s="231">
        <v>5</v>
      </c>
      <c r="W47" s="230">
        <v>1</v>
      </c>
      <c r="X47" s="230">
        <v>1</v>
      </c>
      <c r="Y47" s="229">
        <v>5</v>
      </c>
      <c r="Z47" s="229">
        <v>5</v>
      </c>
      <c r="AA47" s="229">
        <v>5</v>
      </c>
      <c r="AB47" s="228">
        <v>4</v>
      </c>
    </row>
    <row r="48" spans="1:28" x14ac:dyDescent="0.3">
      <c r="A48" s="259">
        <v>11</v>
      </c>
      <c r="B48" s="259" t="s">
        <v>54</v>
      </c>
      <c r="C48" s="259">
        <v>60</v>
      </c>
      <c r="D48" s="283" t="s">
        <v>65</v>
      </c>
      <c r="E48" s="286">
        <v>114305</v>
      </c>
      <c r="F48" s="256">
        <v>1</v>
      </c>
      <c r="G48" s="255">
        <v>1</v>
      </c>
      <c r="H48" s="255">
        <v>1</v>
      </c>
      <c r="I48" s="255">
        <v>1</v>
      </c>
      <c r="J48" s="254">
        <v>0.22204425309985015</v>
      </c>
      <c r="K48" s="254">
        <v>0.48791317445887716</v>
      </c>
      <c r="L48" s="254">
        <v>1</v>
      </c>
      <c r="M48" s="251">
        <v>5</v>
      </c>
      <c r="N48" s="251">
        <v>5</v>
      </c>
      <c r="O48" s="251">
        <v>5</v>
      </c>
      <c r="P48" s="251">
        <v>5</v>
      </c>
      <c r="Q48" s="251">
        <v>2</v>
      </c>
      <c r="R48" s="251">
        <v>5</v>
      </c>
      <c r="S48" s="251">
        <v>3</v>
      </c>
      <c r="T48" s="252">
        <v>5</v>
      </c>
      <c r="U48" s="251">
        <v>1</v>
      </c>
      <c r="V48" s="253">
        <v>5</v>
      </c>
      <c r="W48" s="252">
        <v>1</v>
      </c>
      <c r="X48" s="252">
        <v>2</v>
      </c>
      <c r="Y48" s="251">
        <v>5</v>
      </c>
      <c r="Z48" s="251">
        <v>5</v>
      </c>
      <c r="AA48" s="251">
        <v>5</v>
      </c>
      <c r="AB48" s="250">
        <v>5</v>
      </c>
    </row>
    <row r="49" spans="1:28" x14ac:dyDescent="0.3">
      <c r="A49" s="248"/>
      <c r="B49" s="248"/>
      <c r="C49" s="248"/>
      <c r="D49" s="282"/>
      <c r="E49" s="246">
        <v>114202</v>
      </c>
      <c r="F49" s="245">
        <v>2</v>
      </c>
      <c r="G49" s="244">
        <v>2</v>
      </c>
      <c r="H49" s="244">
        <v>2</v>
      </c>
      <c r="I49" s="244">
        <v>2</v>
      </c>
      <c r="J49" s="243">
        <v>0.20993916504129689</v>
      </c>
      <c r="K49" s="243">
        <v>0.46152249559919822</v>
      </c>
      <c r="L49" s="243">
        <v>0.90824014579243806</v>
      </c>
      <c r="M49" s="240">
        <v>5</v>
      </c>
      <c r="N49" s="240">
        <v>5</v>
      </c>
      <c r="O49" s="240">
        <v>5</v>
      </c>
      <c r="P49" s="240">
        <v>5</v>
      </c>
      <c r="Q49" s="240">
        <v>2</v>
      </c>
      <c r="R49" s="240">
        <v>4</v>
      </c>
      <c r="S49" s="240">
        <v>3</v>
      </c>
      <c r="T49" s="241">
        <v>4</v>
      </c>
      <c r="U49" s="240">
        <v>1</v>
      </c>
      <c r="V49" s="242">
        <v>5</v>
      </c>
      <c r="W49" s="241">
        <v>1</v>
      </c>
      <c r="X49" s="241">
        <v>1</v>
      </c>
      <c r="Y49" s="240">
        <v>5</v>
      </c>
      <c r="Z49" s="240">
        <v>5</v>
      </c>
      <c r="AA49" s="240">
        <v>5</v>
      </c>
      <c r="AB49" s="239">
        <v>5</v>
      </c>
    </row>
    <row r="50" spans="1:28" x14ac:dyDescent="0.3">
      <c r="A50" s="248"/>
      <c r="B50" s="248"/>
      <c r="C50" s="248"/>
      <c r="D50" s="285" t="s">
        <v>37</v>
      </c>
      <c r="E50" s="246">
        <v>310006</v>
      </c>
      <c r="F50" s="245" t="s">
        <v>42</v>
      </c>
      <c r="G50" s="244">
        <v>5</v>
      </c>
      <c r="H50" s="244">
        <v>5</v>
      </c>
      <c r="I50" s="244">
        <v>5</v>
      </c>
      <c r="J50" s="243">
        <v>0.17860542914583605</v>
      </c>
      <c r="K50" s="243">
        <v>0.39449863500904742</v>
      </c>
      <c r="L50" s="243">
        <v>0.77580052368832542</v>
      </c>
      <c r="M50" s="240">
        <v>2</v>
      </c>
      <c r="N50" s="240">
        <v>3</v>
      </c>
      <c r="O50" s="240">
        <v>4</v>
      </c>
      <c r="P50" s="240">
        <v>3</v>
      </c>
      <c r="Q50" s="240">
        <v>2</v>
      </c>
      <c r="R50" s="240">
        <v>4</v>
      </c>
      <c r="S50" s="240">
        <v>2</v>
      </c>
      <c r="T50" s="241">
        <v>3</v>
      </c>
      <c r="U50" s="240">
        <v>1</v>
      </c>
      <c r="V50" s="242">
        <v>5</v>
      </c>
      <c r="W50" s="241">
        <v>1</v>
      </c>
      <c r="X50" s="241">
        <v>1</v>
      </c>
      <c r="Y50" s="240">
        <v>5</v>
      </c>
      <c r="Z50" s="240">
        <v>5</v>
      </c>
      <c r="AA50" s="240">
        <v>5</v>
      </c>
      <c r="AB50" s="239">
        <v>4</v>
      </c>
    </row>
    <row r="51" spans="1:28" x14ac:dyDescent="0.3">
      <c r="A51" s="248"/>
      <c r="B51" s="248"/>
      <c r="C51" s="248"/>
      <c r="D51" s="296">
        <v>70000</v>
      </c>
      <c r="E51" s="290">
        <v>113568</v>
      </c>
      <c r="F51" s="245">
        <v>3</v>
      </c>
      <c r="G51" s="244">
        <v>3</v>
      </c>
      <c r="H51" s="244">
        <v>3</v>
      </c>
      <c r="I51" s="244">
        <v>3</v>
      </c>
      <c r="J51" s="243">
        <v>0.20343761674343341</v>
      </c>
      <c r="K51" s="243">
        <v>0.44809980591370535</v>
      </c>
      <c r="L51" s="243">
        <v>0.88833412823223601</v>
      </c>
      <c r="M51" s="240">
        <v>2</v>
      </c>
      <c r="N51" s="240">
        <v>5</v>
      </c>
      <c r="O51" s="240">
        <v>4</v>
      </c>
      <c r="P51" s="240">
        <v>5</v>
      </c>
      <c r="Q51" s="240">
        <v>2</v>
      </c>
      <c r="R51" s="240">
        <v>5</v>
      </c>
      <c r="S51" s="240">
        <v>2</v>
      </c>
      <c r="T51" s="241">
        <v>3</v>
      </c>
      <c r="U51" s="240">
        <v>1</v>
      </c>
      <c r="V51" s="242">
        <v>5</v>
      </c>
      <c r="W51" s="241">
        <v>1</v>
      </c>
      <c r="X51" s="241">
        <v>1</v>
      </c>
      <c r="Y51" s="240">
        <v>5</v>
      </c>
      <c r="Z51" s="240">
        <v>5</v>
      </c>
      <c r="AA51" s="240">
        <v>5</v>
      </c>
      <c r="AB51" s="239">
        <v>4</v>
      </c>
    </row>
    <row r="52" spans="1:28" ht="15" thickBot="1" x14ac:dyDescent="0.35">
      <c r="A52" s="237"/>
      <c r="B52" s="237"/>
      <c r="C52" s="237"/>
      <c r="D52" s="294"/>
      <c r="E52" s="235">
        <v>113507</v>
      </c>
      <c r="F52" s="234">
        <v>4</v>
      </c>
      <c r="G52" s="233">
        <v>4</v>
      </c>
      <c r="H52" s="233">
        <v>4</v>
      </c>
      <c r="I52" s="233">
        <v>4</v>
      </c>
      <c r="J52" s="232">
        <v>0.18597353596958174</v>
      </c>
      <c r="K52" s="232">
        <v>0.41159419525506752</v>
      </c>
      <c r="L52" s="232">
        <v>0.77726030789848588</v>
      </c>
      <c r="M52" s="229">
        <v>2</v>
      </c>
      <c r="N52" s="229">
        <v>3</v>
      </c>
      <c r="O52" s="229">
        <v>5</v>
      </c>
      <c r="P52" s="229">
        <v>1</v>
      </c>
      <c r="Q52" s="229">
        <v>2</v>
      </c>
      <c r="R52" s="229">
        <v>5</v>
      </c>
      <c r="S52" s="229">
        <v>2</v>
      </c>
      <c r="T52" s="230">
        <v>5</v>
      </c>
      <c r="U52" s="229">
        <v>1</v>
      </c>
      <c r="V52" s="231">
        <v>5</v>
      </c>
      <c r="W52" s="230">
        <v>1</v>
      </c>
      <c r="X52" s="230">
        <v>1</v>
      </c>
      <c r="Y52" s="229">
        <v>5</v>
      </c>
      <c r="Z52" s="229">
        <v>5</v>
      </c>
      <c r="AA52" s="229">
        <v>5</v>
      </c>
      <c r="AB52" s="228">
        <v>4</v>
      </c>
    </row>
    <row r="53" spans="1:28" x14ac:dyDescent="0.3">
      <c r="A53" s="259">
        <v>12</v>
      </c>
      <c r="B53" s="259" t="s">
        <v>54</v>
      </c>
      <c r="C53" s="259">
        <v>70</v>
      </c>
      <c r="D53" s="284" t="s">
        <v>66</v>
      </c>
      <c r="E53" s="286">
        <v>114305</v>
      </c>
      <c r="F53" s="256">
        <v>1</v>
      </c>
      <c r="G53" s="255">
        <v>1</v>
      </c>
      <c r="H53" s="255">
        <v>1</v>
      </c>
      <c r="I53" s="255">
        <v>1</v>
      </c>
      <c r="J53" s="254">
        <v>0.23151010969938521</v>
      </c>
      <c r="K53" s="254">
        <v>0.50503481333179123</v>
      </c>
      <c r="L53" s="254">
        <v>1</v>
      </c>
      <c r="M53" s="251">
        <v>5</v>
      </c>
      <c r="N53" s="251">
        <v>5</v>
      </c>
      <c r="O53" s="251">
        <v>5</v>
      </c>
      <c r="P53" s="251">
        <v>5</v>
      </c>
      <c r="Q53" s="251">
        <v>2</v>
      </c>
      <c r="R53" s="251">
        <v>5</v>
      </c>
      <c r="S53" s="251">
        <v>3</v>
      </c>
      <c r="T53" s="252">
        <v>5</v>
      </c>
      <c r="U53" s="251">
        <v>1</v>
      </c>
      <c r="V53" s="253">
        <v>5</v>
      </c>
      <c r="W53" s="252">
        <v>1</v>
      </c>
      <c r="X53" s="252">
        <v>2</v>
      </c>
      <c r="Y53" s="251">
        <v>5</v>
      </c>
      <c r="Z53" s="251">
        <v>5</v>
      </c>
      <c r="AA53" s="251">
        <v>5</v>
      </c>
      <c r="AB53" s="250">
        <v>5</v>
      </c>
    </row>
    <row r="54" spans="1:28" x14ac:dyDescent="0.3">
      <c r="A54" s="248"/>
      <c r="B54" s="248"/>
      <c r="C54" s="248"/>
      <c r="D54" s="285" t="s">
        <v>37</v>
      </c>
      <c r="E54" s="246">
        <v>114202</v>
      </c>
      <c r="F54" s="245">
        <v>3</v>
      </c>
      <c r="G54" s="244">
        <v>3</v>
      </c>
      <c r="H54" s="244">
        <v>3</v>
      </c>
      <c r="I54" s="244">
        <v>3</v>
      </c>
      <c r="J54" s="243">
        <v>0.20910051215348929</v>
      </c>
      <c r="K54" s="243">
        <v>0.45641148277340482</v>
      </c>
      <c r="L54" s="243">
        <v>0.84702725728438932</v>
      </c>
      <c r="M54" s="240">
        <v>5</v>
      </c>
      <c r="N54" s="240">
        <v>5</v>
      </c>
      <c r="O54" s="240">
        <v>5</v>
      </c>
      <c r="P54" s="240">
        <v>5</v>
      </c>
      <c r="Q54" s="240">
        <v>2</v>
      </c>
      <c r="R54" s="240">
        <v>4</v>
      </c>
      <c r="S54" s="240">
        <v>3</v>
      </c>
      <c r="T54" s="241">
        <v>4</v>
      </c>
      <c r="U54" s="240">
        <v>1</v>
      </c>
      <c r="V54" s="242">
        <v>4</v>
      </c>
      <c r="W54" s="241">
        <v>1</v>
      </c>
      <c r="X54" s="241">
        <v>1</v>
      </c>
      <c r="Y54" s="240">
        <v>5</v>
      </c>
      <c r="Z54" s="240">
        <v>5</v>
      </c>
      <c r="AA54" s="240">
        <v>5</v>
      </c>
      <c r="AB54" s="239">
        <v>5</v>
      </c>
    </row>
    <row r="55" spans="1:28" x14ac:dyDescent="0.3">
      <c r="A55" s="248"/>
      <c r="B55" s="248"/>
      <c r="C55" s="248"/>
      <c r="D55" s="269">
        <v>12500</v>
      </c>
      <c r="E55" s="246">
        <v>310006</v>
      </c>
      <c r="F55" s="245">
        <v>4</v>
      </c>
      <c r="G55" s="244">
        <v>4</v>
      </c>
      <c r="H55" s="244">
        <v>4</v>
      </c>
      <c r="I55" s="244">
        <v>4</v>
      </c>
      <c r="J55" s="243">
        <v>0.18258903036292237</v>
      </c>
      <c r="K55" s="243">
        <v>0.4001332634646616</v>
      </c>
      <c r="L55" s="243">
        <v>0.75712844351183661</v>
      </c>
      <c r="M55" s="240">
        <v>2</v>
      </c>
      <c r="N55" s="240">
        <v>3</v>
      </c>
      <c r="O55" s="240">
        <v>4</v>
      </c>
      <c r="P55" s="240">
        <v>3</v>
      </c>
      <c r="Q55" s="240">
        <v>2</v>
      </c>
      <c r="R55" s="240">
        <v>5</v>
      </c>
      <c r="S55" s="240">
        <v>2</v>
      </c>
      <c r="T55" s="241">
        <v>3</v>
      </c>
      <c r="U55" s="240">
        <v>1</v>
      </c>
      <c r="V55" s="292">
        <v>4</v>
      </c>
      <c r="W55" s="241">
        <v>1</v>
      </c>
      <c r="X55" s="241">
        <v>1</v>
      </c>
      <c r="Y55" s="240">
        <v>5</v>
      </c>
      <c r="Z55" s="240">
        <v>5</v>
      </c>
      <c r="AA55" s="240">
        <v>5</v>
      </c>
      <c r="AB55" s="239">
        <v>4</v>
      </c>
    </row>
    <row r="56" spans="1:28" x14ac:dyDescent="0.3">
      <c r="A56" s="248"/>
      <c r="B56" s="248"/>
      <c r="C56" s="248"/>
      <c r="D56" s="293"/>
      <c r="E56" s="290">
        <v>113568</v>
      </c>
      <c r="F56" s="245">
        <v>2</v>
      </c>
      <c r="G56" s="244">
        <v>2</v>
      </c>
      <c r="H56" s="244">
        <v>2</v>
      </c>
      <c r="I56" s="244">
        <v>2</v>
      </c>
      <c r="J56" s="243">
        <v>0.21290347334296844</v>
      </c>
      <c r="K56" s="243">
        <v>0.46522144478661948</v>
      </c>
      <c r="L56" s="243">
        <v>0.89536661139771256</v>
      </c>
      <c r="M56" s="240">
        <v>2</v>
      </c>
      <c r="N56" s="240">
        <v>5</v>
      </c>
      <c r="O56" s="240">
        <v>4</v>
      </c>
      <c r="P56" s="240">
        <v>5</v>
      </c>
      <c r="Q56" s="240">
        <v>2</v>
      </c>
      <c r="R56" s="240">
        <v>5</v>
      </c>
      <c r="S56" s="240">
        <v>2</v>
      </c>
      <c r="T56" s="241">
        <v>3</v>
      </c>
      <c r="U56" s="240">
        <v>1</v>
      </c>
      <c r="V56" s="242">
        <v>5</v>
      </c>
      <c r="W56" s="241">
        <v>1</v>
      </c>
      <c r="X56" s="241">
        <v>1</v>
      </c>
      <c r="Y56" s="240">
        <v>5</v>
      </c>
      <c r="Z56" s="240">
        <v>5</v>
      </c>
      <c r="AA56" s="240">
        <v>5</v>
      </c>
      <c r="AB56" s="239">
        <v>4</v>
      </c>
    </row>
    <row r="57" spans="1:28" ht="15" thickBot="1" x14ac:dyDescent="0.35">
      <c r="A57" s="237"/>
      <c r="B57" s="237"/>
      <c r="C57" s="237"/>
      <c r="D57" s="291"/>
      <c r="E57" s="235">
        <v>113507</v>
      </c>
      <c r="F57" s="234" t="s">
        <v>42</v>
      </c>
      <c r="G57" s="233">
        <v>5</v>
      </c>
      <c r="H57" s="233">
        <v>5</v>
      </c>
      <c r="I57" s="233">
        <v>5</v>
      </c>
      <c r="J57" s="232">
        <v>0.16389687444123294</v>
      </c>
      <c r="K57" s="232">
        <v>0.36068949005699269</v>
      </c>
      <c r="L57" s="232">
        <v>0.59312695528043502</v>
      </c>
      <c r="M57" s="229">
        <v>2</v>
      </c>
      <c r="N57" s="229">
        <v>3</v>
      </c>
      <c r="O57" s="229">
        <v>5</v>
      </c>
      <c r="P57" s="229">
        <v>1</v>
      </c>
      <c r="Q57" s="229">
        <v>2</v>
      </c>
      <c r="R57" s="229">
        <v>5</v>
      </c>
      <c r="S57" s="229">
        <v>2</v>
      </c>
      <c r="T57" s="230">
        <v>5</v>
      </c>
      <c r="U57" s="229">
        <v>1</v>
      </c>
      <c r="V57" s="231">
        <v>2</v>
      </c>
      <c r="W57" s="230">
        <v>1</v>
      </c>
      <c r="X57" s="230">
        <v>1</v>
      </c>
      <c r="Y57" s="229">
        <v>5</v>
      </c>
      <c r="Z57" s="229">
        <v>5</v>
      </c>
      <c r="AA57" s="229">
        <v>5</v>
      </c>
      <c r="AB57" s="228">
        <v>4</v>
      </c>
    </row>
    <row r="58" spans="1:28" x14ac:dyDescent="0.3">
      <c r="A58" s="259">
        <v>13</v>
      </c>
      <c r="B58" s="259" t="s">
        <v>54</v>
      </c>
      <c r="C58" s="259">
        <v>80</v>
      </c>
      <c r="D58" s="284" t="s">
        <v>67</v>
      </c>
      <c r="E58" s="286">
        <v>114305</v>
      </c>
      <c r="F58" s="256">
        <v>1</v>
      </c>
      <c r="G58" s="255">
        <v>1</v>
      </c>
      <c r="H58" s="255">
        <v>1</v>
      </c>
      <c r="I58" s="255">
        <v>1</v>
      </c>
      <c r="J58" s="254">
        <v>0.23735131676010446</v>
      </c>
      <c r="K58" s="254">
        <v>0.51388234829349688</v>
      </c>
      <c r="L58" s="254">
        <v>1</v>
      </c>
      <c r="M58" s="251">
        <v>5</v>
      </c>
      <c r="N58" s="251">
        <v>5</v>
      </c>
      <c r="O58" s="251">
        <v>5</v>
      </c>
      <c r="P58" s="251">
        <v>5</v>
      </c>
      <c r="Q58" s="251">
        <v>2</v>
      </c>
      <c r="R58" s="251">
        <v>5</v>
      </c>
      <c r="S58" s="251">
        <v>3</v>
      </c>
      <c r="T58" s="252">
        <v>5</v>
      </c>
      <c r="U58" s="251">
        <v>1</v>
      </c>
      <c r="V58" s="253">
        <v>5</v>
      </c>
      <c r="W58" s="252">
        <v>1</v>
      </c>
      <c r="X58" s="252">
        <v>2</v>
      </c>
      <c r="Y58" s="251">
        <v>5</v>
      </c>
      <c r="Z58" s="251">
        <v>5</v>
      </c>
      <c r="AA58" s="251">
        <v>5</v>
      </c>
      <c r="AB58" s="250">
        <v>5</v>
      </c>
    </row>
    <row r="59" spans="1:28" x14ac:dyDescent="0.3">
      <c r="A59" s="248"/>
      <c r="B59" s="248"/>
      <c r="C59" s="248"/>
      <c r="D59" s="285" t="s">
        <v>37</v>
      </c>
      <c r="E59" s="246">
        <v>114202</v>
      </c>
      <c r="F59" s="245">
        <v>3</v>
      </c>
      <c r="G59" s="244">
        <v>3</v>
      </c>
      <c r="H59" s="244">
        <v>3</v>
      </c>
      <c r="I59" s="271">
        <v>4</v>
      </c>
      <c r="J59" s="243">
        <v>0.19040864955918771</v>
      </c>
      <c r="K59" s="243">
        <v>0.41459960071076107</v>
      </c>
      <c r="L59" s="243">
        <v>0.63533199805866991</v>
      </c>
      <c r="M59" s="240">
        <v>5</v>
      </c>
      <c r="N59" s="240">
        <v>5</v>
      </c>
      <c r="O59" s="240">
        <v>5</v>
      </c>
      <c r="P59" s="240">
        <v>5</v>
      </c>
      <c r="Q59" s="240">
        <v>2</v>
      </c>
      <c r="R59" s="240">
        <v>4</v>
      </c>
      <c r="S59" s="240">
        <v>3</v>
      </c>
      <c r="T59" s="241">
        <v>4</v>
      </c>
      <c r="U59" s="240">
        <v>1</v>
      </c>
      <c r="V59" s="242">
        <v>2</v>
      </c>
      <c r="W59" s="241">
        <v>1</v>
      </c>
      <c r="X59" s="241">
        <v>1</v>
      </c>
      <c r="Y59" s="240">
        <v>5</v>
      </c>
      <c r="Z59" s="240">
        <v>5</v>
      </c>
      <c r="AA59" s="240">
        <v>5</v>
      </c>
      <c r="AB59" s="239">
        <v>5</v>
      </c>
    </row>
    <row r="60" spans="1:28" x14ac:dyDescent="0.3">
      <c r="A60" s="248"/>
      <c r="B60" s="248"/>
      <c r="C60" s="248"/>
      <c r="D60" s="296">
        <v>12500</v>
      </c>
      <c r="E60" s="246">
        <v>310006</v>
      </c>
      <c r="F60" s="245">
        <v>4</v>
      </c>
      <c r="G60" s="244">
        <v>4</v>
      </c>
      <c r="H60" s="244">
        <v>4</v>
      </c>
      <c r="I60" s="271">
        <v>3</v>
      </c>
      <c r="J60" s="243">
        <v>0.18726199601149776</v>
      </c>
      <c r="K60" s="243">
        <v>0.40721129143402612</v>
      </c>
      <c r="L60" s="243">
        <v>0.75952945060459665</v>
      </c>
      <c r="M60" s="240">
        <v>2</v>
      </c>
      <c r="N60" s="240">
        <v>3</v>
      </c>
      <c r="O60" s="240">
        <v>4</v>
      </c>
      <c r="P60" s="240">
        <v>3</v>
      </c>
      <c r="Q60" s="240">
        <v>2</v>
      </c>
      <c r="R60" s="240">
        <v>5</v>
      </c>
      <c r="S60" s="240">
        <v>2</v>
      </c>
      <c r="T60" s="241">
        <v>3</v>
      </c>
      <c r="U60" s="240">
        <v>1</v>
      </c>
      <c r="V60" s="292">
        <v>4</v>
      </c>
      <c r="W60" s="241">
        <v>1</v>
      </c>
      <c r="X60" s="241">
        <v>1</v>
      </c>
      <c r="Y60" s="240">
        <v>5</v>
      </c>
      <c r="Z60" s="240">
        <v>5</v>
      </c>
      <c r="AA60" s="240">
        <v>5</v>
      </c>
      <c r="AB60" s="239">
        <v>4</v>
      </c>
    </row>
    <row r="61" spans="1:28" x14ac:dyDescent="0.3">
      <c r="A61" s="248"/>
      <c r="B61" s="248"/>
      <c r="C61" s="248"/>
      <c r="D61" s="293"/>
      <c r="E61" s="290">
        <v>113568</v>
      </c>
      <c r="F61" s="245">
        <v>2</v>
      </c>
      <c r="G61" s="244">
        <v>2</v>
      </c>
      <c r="H61" s="244">
        <v>2</v>
      </c>
      <c r="I61" s="244">
        <v>2</v>
      </c>
      <c r="J61" s="243">
        <v>0.21874468040368769</v>
      </c>
      <c r="K61" s="243">
        <v>0.47406897974832513</v>
      </c>
      <c r="L61" s="243">
        <v>0.89871003322843868</v>
      </c>
      <c r="M61" s="240">
        <v>2</v>
      </c>
      <c r="N61" s="240">
        <v>5</v>
      </c>
      <c r="O61" s="240">
        <v>4</v>
      </c>
      <c r="P61" s="240">
        <v>5</v>
      </c>
      <c r="Q61" s="240">
        <v>2</v>
      </c>
      <c r="R61" s="240">
        <v>5</v>
      </c>
      <c r="S61" s="240">
        <v>2</v>
      </c>
      <c r="T61" s="241">
        <v>3</v>
      </c>
      <c r="U61" s="240">
        <v>1</v>
      </c>
      <c r="V61" s="242">
        <v>5</v>
      </c>
      <c r="W61" s="241">
        <v>1</v>
      </c>
      <c r="X61" s="241">
        <v>1</v>
      </c>
      <c r="Y61" s="240">
        <v>5</v>
      </c>
      <c r="Z61" s="240">
        <v>5</v>
      </c>
      <c r="AA61" s="240">
        <v>5</v>
      </c>
      <c r="AB61" s="239">
        <v>4</v>
      </c>
    </row>
    <row r="62" spans="1:28" ht="15" thickBot="1" x14ac:dyDescent="0.35">
      <c r="A62" s="237"/>
      <c r="B62" s="237"/>
      <c r="C62" s="237"/>
      <c r="D62" s="291"/>
      <c r="E62" s="235">
        <v>113507</v>
      </c>
      <c r="F62" s="234" t="s">
        <v>42</v>
      </c>
      <c r="G62" s="233">
        <v>5</v>
      </c>
      <c r="H62" s="233">
        <v>5</v>
      </c>
      <c r="I62" s="233">
        <v>5</v>
      </c>
      <c r="J62" s="232">
        <v>0.16623335726552063</v>
      </c>
      <c r="K62" s="232">
        <v>0.36422850404167495</v>
      </c>
      <c r="L62" s="232">
        <v>0.58248335391775763</v>
      </c>
      <c r="M62" s="229">
        <v>2</v>
      </c>
      <c r="N62" s="229">
        <v>3</v>
      </c>
      <c r="O62" s="229">
        <v>5</v>
      </c>
      <c r="P62" s="229">
        <v>1</v>
      </c>
      <c r="Q62" s="229">
        <v>2</v>
      </c>
      <c r="R62" s="229">
        <v>5</v>
      </c>
      <c r="S62" s="229">
        <v>2</v>
      </c>
      <c r="T62" s="230">
        <v>5</v>
      </c>
      <c r="U62" s="229">
        <v>1</v>
      </c>
      <c r="V62" s="297">
        <v>2</v>
      </c>
      <c r="W62" s="230">
        <v>1</v>
      </c>
      <c r="X62" s="230">
        <v>1</v>
      </c>
      <c r="Y62" s="229">
        <v>5</v>
      </c>
      <c r="Z62" s="229">
        <v>5</v>
      </c>
      <c r="AA62" s="229">
        <v>5</v>
      </c>
      <c r="AB62" s="228">
        <v>4</v>
      </c>
    </row>
    <row r="63" spans="1:28" x14ac:dyDescent="0.3">
      <c r="A63" s="259">
        <v>14</v>
      </c>
      <c r="B63" s="259" t="s">
        <v>54</v>
      </c>
      <c r="C63" s="259">
        <v>90</v>
      </c>
      <c r="D63" s="284" t="s">
        <v>68</v>
      </c>
      <c r="E63" s="286">
        <v>114305</v>
      </c>
      <c r="F63" s="256">
        <v>1</v>
      </c>
      <c r="G63" s="255">
        <v>1</v>
      </c>
      <c r="H63" s="255">
        <v>1</v>
      </c>
      <c r="I63" s="255">
        <v>1</v>
      </c>
      <c r="J63" s="254">
        <v>0.24078732091346872</v>
      </c>
      <c r="K63" s="254">
        <v>0.52010863698955168</v>
      </c>
      <c r="L63" s="254">
        <v>1</v>
      </c>
      <c r="M63" s="251">
        <v>5</v>
      </c>
      <c r="N63" s="251">
        <v>5</v>
      </c>
      <c r="O63" s="251">
        <v>5</v>
      </c>
      <c r="P63" s="251">
        <v>5</v>
      </c>
      <c r="Q63" s="251">
        <v>2</v>
      </c>
      <c r="R63" s="251">
        <v>5</v>
      </c>
      <c r="S63" s="251">
        <v>3</v>
      </c>
      <c r="T63" s="252">
        <v>5</v>
      </c>
      <c r="U63" s="251">
        <v>1</v>
      </c>
      <c r="V63" s="253">
        <v>5</v>
      </c>
      <c r="W63" s="252">
        <v>1</v>
      </c>
      <c r="X63" s="252">
        <v>2</v>
      </c>
      <c r="Y63" s="251">
        <v>5</v>
      </c>
      <c r="Z63" s="251">
        <v>5</v>
      </c>
      <c r="AA63" s="251">
        <v>5</v>
      </c>
      <c r="AB63" s="250">
        <v>5</v>
      </c>
    </row>
    <row r="64" spans="1:28" x14ac:dyDescent="0.3">
      <c r="A64" s="248"/>
      <c r="B64" s="248"/>
      <c r="C64" s="248"/>
      <c r="D64" s="285" t="s">
        <v>37</v>
      </c>
      <c r="E64" s="246">
        <v>114202</v>
      </c>
      <c r="F64" s="245">
        <v>3</v>
      </c>
      <c r="G64" s="244">
        <v>3</v>
      </c>
      <c r="H64" s="244">
        <v>3</v>
      </c>
      <c r="I64" s="271">
        <v>4</v>
      </c>
      <c r="J64" s="243">
        <v>0.19178305122053341</v>
      </c>
      <c r="K64" s="243">
        <v>0.41709011618918296</v>
      </c>
      <c r="L64" s="243">
        <v>0.62591000535399555</v>
      </c>
      <c r="M64" s="240">
        <v>5</v>
      </c>
      <c r="N64" s="240">
        <v>5</v>
      </c>
      <c r="O64" s="240">
        <v>5</v>
      </c>
      <c r="P64" s="240">
        <v>5</v>
      </c>
      <c r="Q64" s="240">
        <v>2</v>
      </c>
      <c r="R64" s="240">
        <v>4</v>
      </c>
      <c r="S64" s="240">
        <v>3</v>
      </c>
      <c r="T64" s="241">
        <v>4</v>
      </c>
      <c r="U64" s="240">
        <v>1</v>
      </c>
      <c r="V64" s="242">
        <v>2</v>
      </c>
      <c r="W64" s="241">
        <v>1</v>
      </c>
      <c r="X64" s="241">
        <v>1</v>
      </c>
      <c r="Y64" s="240">
        <v>5</v>
      </c>
      <c r="Z64" s="240">
        <v>5</v>
      </c>
      <c r="AA64" s="240">
        <v>5</v>
      </c>
      <c r="AB64" s="239">
        <v>5</v>
      </c>
    </row>
    <row r="65" spans="1:28" x14ac:dyDescent="0.3">
      <c r="A65" s="248"/>
      <c r="B65" s="248"/>
      <c r="C65" s="248"/>
      <c r="D65" s="296">
        <v>12500</v>
      </c>
      <c r="E65" s="246">
        <v>310006</v>
      </c>
      <c r="F65" s="245">
        <v>4</v>
      </c>
      <c r="G65" s="244">
        <v>4</v>
      </c>
      <c r="H65" s="244">
        <v>4</v>
      </c>
      <c r="I65" s="271">
        <v>3</v>
      </c>
      <c r="J65" s="243">
        <v>0.17764118438207785</v>
      </c>
      <c r="K65" s="243">
        <v>0.38650210963565484</v>
      </c>
      <c r="L65" s="243">
        <v>0.66896861550735165</v>
      </c>
      <c r="M65" s="240">
        <v>2</v>
      </c>
      <c r="N65" s="240">
        <v>3</v>
      </c>
      <c r="O65" s="240">
        <v>4</v>
      </c>
      <c r="P65" s="240">
        <v>3</v>
      </c>
      <c r="Q65" s="240">
        <v>2</v>
      </c>
      <c r="R65" s="240">
        <v>5</v>
      </c>
      <c r="S65" s="240">
        <v>2</v>
      </c>
      <c r="T65" s="241">
        <v>3</v>
      </c>
      <c r="U65" s="240">
        <v>1</v>
      </c>
      <c r="V65" s="242">
        <v>3</v>
      </c>
      <c r="W65" s="241">
        <v>1</v>
      </c>
      <c r="X65" s="241">
        <v>1</v>
      </c>
      <c r="Y65" s="240">
        <v>5</v>
      </c>
      <c r="Z65" s="240">
        <v>5</v>
      </c>
      <c r="AA65" s="240">
        <v>5</v>
      </c>
      <c r="AB65" s="239">
        <v>4</v>
      </c>
    </row>
    <row r="66" spans="1:28" x14ac:dyDescent="0.3">
      <c r="A66" s="248"/>
      <c r="B66" s="248"/>
      <c r="C66" s="248"/>
      <c r="D66" s="293"/>
      <c r="E66" s="290">
        <v>113568</v>
      </c>
      <c r="F66" s="245">
        <v>2</v>
      </c>
      <c r="G66" s="244">
        <v>2</v>
      </c>
      <c r="H66" s="244">
        <v>2</v>
      </c>
      <c r="I66" s="244">
        <v>2</v>
      </c>
      <c r="J66" s="243">
        <v>0.22218068455705192</v>
      </c>
      <c r="K66" s="243">
        <v>0.48029526844437986</v>
      </c>
      <c r="L66" s="243">
        <v>0.90100674703006889</v>
      </c>
      <c r="M66" s="240">
        <v>2</v>
      </c>
      <c r="N66" s="240">
        <v>5</v>
      </c>
      <c r="O66" s="240">
        <v>4</v>
      </c>
      <c r="P66" s="240">
        <v>5</v>
      </c>
      <c r="Q66" s="240">
        <v>2</v>
      </c>
      <c r="R66" s="240">
        <v>5</v>
      </c>
      <c r="S66" s="240">
        <v>2</v>
      </c>
      <c r="T66" s="241">
        <v>3</v>
      </c>
      <c r="U66" s="240">
        <v>1</v>
      </c>
      <c r="V66" s="242">
        <v>5</v>
      </c>
      <c r="W66" s="241">
        <v>1</v>
      </c>
      <c r="X66" s="241">
        <v>1</v>
      </c>
      <c r="Y66" s="240">
        <v>5</v>
      </c>
      <c r="Z66" s="240">
        <v>5</v>
      </c>
      <c r="AA66" s="240">
        <v>5</v>
      </c>
      <c r="AB66" s="239">
        <v>4</v>
      </c>
    </row>
    <row r="67" spans="1:28" ht="15" thickBot="1" x14ac:dyDescent="0.35">
      <c r="A67" s="237"/>
      <c r="B67" s="237"/>
      <c r="C67" s="237"/>
      <c r="D67" s="291"/>
      <c r="E67" s="235">
        <v>113507</v>
      </c>
      <c r="F67" s="234" t="s">
        <v>42</v>
      </c>
      <c r="G67" s="233">
        <v>5</v>
      </c>
      <c r="H67" s="233">
        <v>5</v>
      </c>
      <c r="I67" s="233">
        <v>5</v>
      </c>
      <c r="J67" s="232">
        <v>0.16760775892686633</v>
      </c>
      <c r="K67" s="232">
        <v>0.36671901952009689</v>
      </c>
      <c r="L67" s="232">
        <v>0.57534071939728437</v>
      </c>
      <c r="M67" s="229">
        <v>2</v>
      </c>
      <c r="N67" s="229">
        <v>3</v>
      </c>
      <c r="O67" s="229">
        <v>5</v>
      </c>
      <c r="P67" s="229">
        <v>1</v>
      </c>
      <c r="Q67" s="229">
        <v>2</v>
      </c>
      <c r="R67" s="229">
        <v>5</v>
      </c>
      <c r="S67" s="229">
        <v>2</v>
      </c>
      <c r="T67" s="230">
        <v>5</v>
      </c>
      <c r="U67" s="229">
        <v>1</v>
      </c>
      <c r="V67" s="231">
        <v>2</v>
      </c>
      <c r="W67" s="230">
        <v>1</v>
      </c>
      <c r="X67" s="230">
        <v>1</v>
      </c>
      <c r="Y67" s="229">
        <v>5</v>
      </c>
      <c r="Z67" s="229">
        <v>5</v>
      </c>
      <c r="AA67" s="229">
        <v>5</v>
      </c>
      <c r="AB67" s="228">
        <v>4</v>
      </c>
    </row>
    <row r="68" spans="1:28" x14ac:dyDescent="0.3">
      <c r="A68" s="259">
        <v>15</v>
      </c>
      <c r="B68" s="259" t="s">
        <v>54</v>
      </c>
      <c r="C68" s="259">
        <v>100</v>
      </c>
      <c r="D68" s="284" t="s">
        <v>69</v>
      </c>
      <c r="E68" s="286">
        <v>114305</v>
      </c>
      <c r="F68" s="256">
        <v>1</v>
      </c>
      <c r="G68" s="255">
        <v>1</v>
      </c>
      <c r="H68" s="255">
        <v>1</v>
      </c>
      <c r="I68" s="255">
        <v>1</v>
      </c>
      <c r="J68" s="254">
        <v>0.24078732091346872</v>
      </c>
      <c r="K68" s="254">
        <v>0.52010863698955168</v>
      </c>
      <c r="L68" s="254">
        <v>1</v>
      </c>
      <c r="M68" s="251">
        <v>5</v>
      </c>
      <c r="N68" s="251">
        <v>5</v>
      </c>
      <c r="O68" s="251">
        <v>5</v>
      </c>
      <c r="P68" s="251">
        <v>5</v>
      </c>
      <c r="Q68" s="251">
        <v>2</v>
      </c>
      <c r="R68" s="251">
        <v>5</v>
      </c>
      <c r="S68" s="251">
        <v>3</v>
      </c>
      <c r="T68" s="252">
        <v>5</v>
      </c>
      <c r="U68" s="251">
        <v>1</v>
      </c>
      <c r="V68" s="253">
        <v>5</v>
      </c>
      <c r="W68" s="252">
        <v>1</v>
      </c>
      <c r="X68" s="252">
        <v>2</v>
      </c>
      <c r="Y68" s="251">
        <v>5</v>
      </c>
      <c r="Z68" s="251">
        <v>5</v>
      </c>
      <c r="AA68" s="251">
        <v>5</v>
      </c>
      <c r="AB68" s="250">
        <v>5</v>
      </c>
    </row>
    <row r="69" spans="1:28" x14ac:dyDescent="0.3">
      <c r="A69" s="248"/>
      <c r="B69" s="248"/>
      <c r="C69" s="248"/>
      <c r="D69" s="285" t="s">
        <v>37</v>
      </c>
      <c r="E69" s="246">
        <v>114202</v>
      </c>
      <c r="F69" s="245">
        <v>3</v>
      </c>
      <c r="G69" s="244">
        <v>3</v>
      </c>
      <c r="H69" s="244">
        <v>3</v>
      </c>
      <c r="I69" s="271">
        <v>4</v>
      </c>
      <c r="J69" s="243">
        <v>0.19178305122053341</v>
      </c>
      <c r="K69" s="243">
        <v>0.41709011618918296</v>
      </c>
      <c r="L69" s="243">
        <v>0.62591000535399555</v>
      </c>
      <c r="M69" s="240">
        <v>5</v>
      </c>
      <c r="N69" s="240">
        <v>5</v>
      </c>
      <c r="O69" s="240">
        <v>5</v>
      </c>
      <c r="P69" s="240">
        <v>5</v>
      </c>
      <c r="Q69" s="240">
        <v>2</v>
      </c>
      <c r="R69" s="240">
        <v>4</v>
      </c>
      <c r="S69" s="240">
        <v>3</v>
      </c>
      <c r="T69" s="241">
        <v>4</v>
      </c>
      <c r="U69" s="240">
        <v>1</v>
      </c>
      <c r="V69" s="242">
        <v>2</v>
      </c>
      <c r="W69" s="241">
        <v>1</v>
      </c>
      <c r="X69" s="241">
        <v>1</v>
      </c>
      <c r="Y69" s="240">
        <v>5</v>
      </c>
      <c r="Z69" s="240">
        <v>5</v>
      </c>
      <c r="AA69" s="240">
        <v>5</v>
      </c>
      <c r="AB69" s="239">
        <v>5</v>
      </c>
    </row>
    <row r="70" spans="1:28" x14ac:dyDescent="0.3">
      <c r="A70" s="248"/>
      <c r="B70" s="248"/>
      <c r="C70" s="248"/>
      <c r="D70" s="296">
        <v>13500</v>
      </c>
      <c r="E70" s="246">
        <v>310006</v>
      </c>
      <c r="F70" s="245">
        <v>4</v>
      </c>
      <c r="G70" s="244">
        <v>4</v>
      </c>
      <c r="H70" s="244">
        <v>4</v>
      </c>
      <c r="I70" s="271">
        <v>3</v>
      </c>
      <c r="J70" s="243">
        <v>0.17764118438207785</v>
      </c>
      <c r="K70" s="243">
        <v>0.38650210963565484</v>
      </c>
      <c r="L70" s="243">
        <v>0.66896861550735165</v>
      </c>
      <c r="M70" s="240">
        <v>2</v>
      </c>
      <c r="N70" s="240">
        <v>3</v>
      </c>
      <c r="O70" s="240">
        <v>4</v>
      </c>
      <c r="P70" s="240">
        <v>3</v>
      </c>
      <c r="Q70" s="240">
        <v>2</v>
      </c>
      <c r="R70" s="240">
        <v>5</v>
      </c>
      <c r="S70" s="240">
        <v>2</v>
      </c>
      <c r="T70" s="241">
        <v>3</v>
      </c>
      <c r="U70" s="240">
        <v>1</v>
      </c>
      <c r="V70" s="242">
        <v>3</v>
      </c>
      <c r="W70" s="241">
        <v>1</v>
      </c>
      <c r="X70" s="241">
        <v>1</v>
      </c>
      <c r="Y70" s="240">
        <v>5</v>
      </c>
      <c r="Z70" s="240">
        <v>5</v>
      </c>
      <c r="AA70" s="240">
        <v>5</v>
      </c>
      <c r="AB70" s="239">
        <v>4</v>
      </c>
    </row>
    <row r="71" spans="1:28" x14ac:dyDescent="0.3">
      <c r="A71" s="248"/>
      <c r="B71" s="248"/>
      <c r="C71" s="248"/>
      <c r="D71" s="293"/>
      <c r="E71" s="290">
        <v>113568</v>
      </c>
      <c r="F71" s="245">
        <v>2</v>
      </c>
      <c r="G71" s="244">
        <v>2</v>
      </c>
      <c r="H71" s="244">
        <v>2</v>
      </c>
      <c r="I71" s="244">
        <v>2</v>
      </c>
      <c r="J71" s="243">
        <v>0.22218068455705192</v>
      </c>
      <c r="K71" s="243">
        <v>0.48029526844437986</v>
      </c>
      <c r="L71" s="243">
        <v>0.90100674703006889</v>
      </c>
      <c r="M71" s="240">
        <v>2</v>
      </c>
      <c r="N71" s="240">
        <v>5</v>
      </c>
      <c r="O71" s="240">
        <v>4</v>
      </c>
      <c r="P71" s="240">
        <v>5</v>
      </c>
      <c r="Q71" s="240">
        <v>2</v>
      </c>
      <c r="R71" s="240">
        <v>5</v>
      </c>
      <c r="S71" s="240">
        <v>2</v>
      </c>
      <c r="T71" s="241">
        <v>3</v>
      </c>
      <c r="U71" s="240">
        <v>1</v>
      </c>
      <c r="V71" s="242">
        <v>5</v>
      </c>
      <c r="W71" s="241">
        <v>1</v>
      </c>
      <c r="X71" s="241">
        <v>1</v>
      </c>
      <c r="Y71" s="240">
        <v>5</v>
      </c>
      <c r="Z71" s="240">
        <v>5</v>
      </c>
      <c r="AA71" s="240">
        <v>5</v>
      </c>
      <c r="AB71" s="239">
        <v>4</v>
      </c>
    </row>
    <row r="72" spans="1:28" ht="15" thickBot="1" x14ac:dyDescent="0.35">
      <c r="A72" s="237"/>
      <c r="B72" s="237"/>
      <c r="C72" s="237"/>
      <c r="D72" s="291"/>
      <c r="E72" s="235">
        <v>113507</v>
      </c>
      <c r="F72" s="234" t="s">
        <v>42</v>
      </c>
      <c r="G72" s="233">
        <v>5</v>
      </c>
      <c r="H72" s="233">
        <v>5</v>
      </c>
      <c r="I72" s="233">
        <v>5</v>
      </c>
      <c r="J72" s="232">
        <v>0.16760775892686633</v>
      </c>
      <c r="K72" s="232">
        <v>0.36671901952009689</v>
      </c>
      <c r="L72" s="232">
        <v>0.57534071939728437</v>
      </c>
      <c r="M72" s="229">
        <v>2</v>
      </c>
      <c r="N72" s="229">
        <v>3</v>
      </c>
      <c r="O72" s="229">
        <v>5</v>
      </c>
      <c r="P72" s="229">
        <v>1</v>
      </c>
      <c r="Q72" s="229">
        <v>2</v>
      </c>
      <c r="R72" s="229">
        <v>5</v>
      </c>
      <c r="S72" s="229">
        <v>2</v>
      </c>
      <c r="T72" s="230">
        <v>5</v>
      </c>
      <c r="U72" s="229">
        <v>1</v>
      </c>
      <c r="V72" s="231">
        <v>2</v>
      </c>
      <c r="W72" s="230">
        <v>1</v>
      </c>
      <c r="X72" s="230">
        <v>1</v>
      </c>
      <c r="Y72" s="229">
        <v>5</v>
      </c>
      <c r="Z72" s="229">
        <v>5</v>
      </c>
      <c r="AA72" s="229">
        <v>5</v>
      </c>
      <c r="AB72" s="228">
        <v>4</v>
      </c>
    </row>
    <row r="73" spans="1:28" x14ac:dyDescent="0.3">
      <c r="A73" s="259">
        <v>16</v>
      </c>
      <c r="B73" s="259" t="s">
        <v>54</v>
      </c>
      <c r="C73" s="259">
        <v>110</v>
      </c>
      <c r="D73" s="284" t="s">
        <v>70</v>
      </c>
      <c r="E73" s="286">
        <v>114305</v>
      </c>
      <c r="F73" s="256">
        <v>1</v>
      </c>
      <c r="G73" s="255">
        <v>1</v>
      </c>
      <c r="H73" s="255">
        <v>1</v>
      </c>
      <c r="I73" s="255">
        <v>1</v>
      </c>
      <c r="J73" s="254">
        <v>0.23427699725446274</v>
      </c>
      <c r="K73" s="254">
        <v>0.50995125824821619</v>
      </c>
      <c r="L73" s="254">
        <v>1</v>
      </c>
      <c r="M73" s="251">
        <v>5</v>
      </c>
      <c r="N73" s="251">
        <v>5</v>
      </c>
      <c r="O73" s="251">
        <v>5</v>
      </c>
      <c r="P73" s="251">
        <v>5</v>
      </c>
      <c r="Q73" s="251">
        <v>2</v>
      </c>
      <c r="R73" s="251">
        <v>5</v>
      </c>
      <c r="S73" s="251">
        <v>3</v>
      </c>
      <c r="T73" s="252">
        <v>5</v>
      </c>
      <c r="U73" s="251">
        <v>1</v>
      </c>
      <c r="V73" s="253">
        <v>5</v>
      </c>
      <c r="W73" s="252">
        <v>1</v>
      </c>
      <c r="X73" s="252">
        <v>2</v>
      </c>
      <c r="Y73" s="251">
        <v>5</v>
      </c>
      <c r="Z73" s="251">
        <v>5</v>
      </c>
      <c r="AA73" s="251">
        <v>5</v>
      </c>
      <c r="AB73" s="250">
        <v>5</v>
      </c>
    </row>
    <row r="74" spans="1:28" x14ac:dyDescent="0.3">
      <c r="A74" s="248"/>
      <c r="B74" s="248"/>
      <c r="C74" s="248"/>
      <c r="D74" s="285" t="s">
        <v>37</v>
      </c>
      <c r="E74" s="246">
        <v>114202</v>
      </c>
      <c r="F74" s="245">
        <v>3</v>
      </c>
      <c r="G74" s="244">
        <v>3</v>
      </c>
      <c r="H74" s="244">
        <v>3</v>
      </c>
      <c r="I74" s="271">
        <v>4</v>
      </c>
      <c r="J74" s="243">
        <v>0.18917892175693102</v>
      </c>
      <c r="K74" s="243">
        <v>0.41302716469264877</v>
      </c>
      <c r="L74" s="243">
        <v>0.6415267709162259</v>
      </c>
      <c r="M74" s="240">
        <v>5</v>
      </c>
      <c r="N74" s="240">
        <v>5</v>
      </c>
      <c r="O74" s="240">
        <v>5</v>
      </c>
      <c r="P74" s="240">
        <v>5</v>
      </c>
      <c r="Q74" s="240">
        <v>2</v>
      </c>
      <c r="R74" s="240">
        <v>4</v>
      </c>
      <c r="S74" s="240">
        <v>3</v>
      </c>
      <c r="T74" s="241">
        <v>4</v>
      </c>
      <c r="U74" s="240">
        <v>1</v>
      </c>
      <c r="V74" s="242">
        <v>2</v>
      </c>
      <c r="W74" s="241">
        <v>1</v>
      </c>
      <c r="X74" s="241">
        <v>1</v>
      </c>
      <c r="Y74" s="240">
        <v>5</v>
      </c>
      <c r="Z74" s="240">
        <v>5</v>
      </c>
      <c r="AA74" s="240">
        <v>5</v>
      </c>
      <c r="AB74" s="239">
        <v>5</v>
      </c>
    </row>
    <row r="75" spans="1:28" x14ac:dyDescent="0.3">
      <c r="A75" s="248"/>
      <c r="B75" s="248"/>
      <c r="C75" s="248"/>
      <c r="D75" s="296">
        <v>14000</v>
      </c>
      <c r="E75" s="246">
        <v>310006</v>
      </c>
      <c r="F75" s="245">
        <v>4</v>
      </c>
      <c r="G75" s="244">
        <v>4</v>
      </c>
      <c r="H75" s="244">
        <v>4</v>
      </c>
      <c r="I75" s="271">
        <v>3</v>
      </c>
      <c r="J75" s="243">
        <v>0.18480254040698441</v>
      </c>
      <c r="K75" s="243">
        <v>0.40406641939780147</v>
      </c>
      <c r="L75" s="243">
        <v>0.75847504848213609</v>
      </c>
      <c r="M75" s="240">
        <v>2</v>
      </c>
      <c r="N75" s="240">
        <v>3</v>
      </c>
      <c r="O75" s="240">
        <v>4</v>
      </c>
      <c r="P75" s="240">
        <v>3</v>
      </c>
      <c r="Q75" s="240">
        <v>2</v>
      </c>
      <c r="R75" s="240">
        <v>5</v>
      </c>
      <c r="S75" s="240">
        <v>2</v>
      </c>
      <c r="T75" s="241">
        <v>3</v>
      </c>
      <c r="U75" s="240">
        <v>1</v>
      </c>
      <c r="V75" s="242">
        <v>4</v>
      </c>
      <c r="W75" s="241">
        <v>1</v>
      </c>
      <c r="X75" s="241">
        <v>1</v>
      </c>
      <c r="Y75" s="240">
        <v>5</v>
      </c>
      <c r="Z75" s="240">
        <v>5</v>
      </c>
      <c r="AA75" s="240">
        <v>5</v>
      </c>
      <c r="AB75" s="239">
        <v>4</v>
      </c>
    </row>
    <row r="76" spans="1:28" x14ac:dyDescent="0.3">
      <c r="A76" s="248"/>
      <c r="B76" s="248"/>
      <c r="C76" s="248"/>
      <c r="D76" s="293"/>
      <c r="E76" s="290">
        <v>113568</v>
      </c>
      <c r="F76" s="245">
        <v>2</v>
      </c>
      <c r="G76" s="244">
        <v>2</v>
      </c>
      <c r="H76" s="244">
        <v>2</v>
      </c>
      <c r="I76" s="244">
        <v>2</v>
      </c>
      <c r="J76" s="243">
        <v>0.21567036089804598</v>
      </c>
      <c r="K76" s="243">
        <v>0.47013788970304438</v>
      </c>
      <c r="L76" s="243">
        <v>0.89723529069121033</v>
      </c>
      <c r="M76" s="240">
        <v>2</v>
      </c>
      <c r="N76" s="240">
        <v>5</v>
      </c>
      <c r="O76" s="240">
        <v>4</v>
      </c>
      <c r="P76" s="240">
        <v>5</v>
      </c>
      <c r="Q76" s="240">
        <v>2</v>
      </c>
      <c r="R76" s="240">
        <v>5</v>
      </c>
      <c r="S76" s="240">
        <v>2</v>
      </c>
      <c r="T76" s="241">
        <v>3</v>
      </c>
      <c r="U76" s="240">
        <v>1</v>
      </c>
      <c r="V76" s="242">
        <v>5</v>
      </c>
      <c r="W76" s="241">
        <v>1</v>
      </c>
      <c r="X76" s="241">
        <v>1</v>
      </c>
      <c r="Y76" s="240">
        <v>5</v>
      </c>
      <c r="Z76" s="240">
        <v>5</v>
      </c>
      <c r="AA76" s="240">
        <v>5</v>
      </c>
      <c r="AB76" s="239">
        <v>4</v>
      </c>
    </row>
    <row r="77" spans="1:28" ht="15" thickBot="1" x14ac:dyDescent="0.35">
      <c r="A77" s="237"/>
      <c r="B77" s="237"/>
      <c r="C77" s="237"/>
      <c r="D77" s="291"/>
      <c r="E77" s="235">
        <v>113507</v>
      </c>
      <c r="F77" s="234" t="s">
        <v>42</v>
      </c>
      <c r="G77" s="233">
        <v>5</v>
      </c>
      <c r="H77" s="233">
        <v>5</v>
      </c>
      <c r="I77" s="233">
        <v>5</v>
      </c>
      <c r="J77" s="232">
        <v>0.17607117968357408</v>
      </c>
      <c r="K77" s="232">
        <v>0.38631480503051063</v>
      </c>
      <c r="L77" s="232">
        <v>0.67159761285124842</v>
      </c>
      <c r="M77" s="229">
        <v>2</v>
      </c>
      <c r="N77" s="229">
        <v>3</v>
      </c>
      <c r="O77" s="229">
        <v>5</v>
      </c>
      <c r="P77" s="229">
        <v>1</v>
      </c>
      <c r="Q77" s="229">
        <v>2</v>
      </c>
      <c r="R77" s="229">
        <v>5</v>
      </c>
      <c r="S77" s="229">
        <v>2</v>
      </c>
      <c r="T77" s="230">
        <v>5</v>
      </c>
      <c r="U77" s="229">
        <v>1</v>
      </c>
      <c r="V77" s="231">
        <v>3</v>
      </c>
      <c r="W77" s="230">
        <v>1</v>
      </c>
      <c r="X77" s="230">
        <v>1</v>
      </c>
      <c r="Y77" s="229">
        <v>5</v>
      </c>
      <c r="Z77" s="229">
        <v>5</v>
      </c>
      <c r="AA77" s="229">
        <v>5</v>
      </c>
      <c r="AB77" s="228">
        <v>4</v>
      </c>
    </row>
    <row r="78" spans="1:28" x14ac:dyDescent="0.3">
      <c r="A78" s="259">
        <v>17</v>
      </c>
      <c r="B78" s="259" t="s">
        <v>54</v>
      </c>
      <c r="C78" s="259">
        <v>120</v>
      </c>
      <c r="D78" s="283" t="s">
        <v>71</v>
      </c>
      <c r="E78" s="286">
        <v>114305</v>
      </c>
      <c r="F78" s="256">
        <v>1</v>
      </c>
      <c r="G78" s="255">
        <v>1</v>
      </c>
      <c r="H78" s="255">
        <v>1</v>
      </c>
      <c r="I78" s="255">
        <v>1</v>
      </c>
      <c r="J78" s="254">
        <v>0.23735131676010446</v>
      </c>
      <c r="K78" s="254">
        <v>0.51226340562070938</v>
      </c>
      <c r="L78" s="254">
        <v>1</v>
      </c>
      <c r="M78" s="251">
        <v>5</v>
      </c>
      <c r="N78" s="251">
        <v>5</v>
      </c>
      <c r="O78" s="251">
        <v>5</v>
      </c>
      <c r="P78" s="251">
        <v>5</v>
      </c>
      <c r="Q78" s="251">
        <v>2</v>
      </c>
      <c r="R78" s="251">
        <v>5</v>
      </c>
      <c r="S78" s="251">
        <v>3</v>
      </c>
      <c r="T78" s="252">
        <v>5</v>
      </c>
      <c r="U78" s="251">
        <v>1</v>
      </c>
      <c r="V78" s="253">
        <v>5</v>
      </c>
      <c r="W78" s="252">
        <v>1</v>
      </c>
      <c r="X78" s="252">
        <v>2</v>
      </c>
      <c r="Y78" s="251">
        <v>5</v>
      </c>
      <c r="Z78" s="251">
        <v>5</v>
      </c>
      <c r="AA78" s="251">
        <v>5</v>
      </c>
      <c r="AB78" s="250">
        <v>5</v>
      </c>
    </row>
    <row r="79" spans="1:28" x14ac:dyDescent="0.3">
      <c r="A79" s="248"/>
      <c r="B79" s="248"/>
      <c r="C79" s="248"/>
      <c r="D79" s="282"/>
      <c r="E79" s="246">
        <v>114202</v>
      </c>
      <c r="F79" s="245">
        <v>3</v>
      </c>
      <c r="G79" s="244">
        <v>3</v>
      </c>
      <c r="H79" s="244">
        <v>3</v>
      </c>
      <c r="I79" s="271">
        <v>4</v>
      </c>
      <c r="J79" s="243">
        <v>0.20209106368062618</v>
      </c>
      <c r="K79" s="243">
        <v>0.43807319012309265</v>
      </c>
      <c r="L79" s="243">
        <v>0.7359261954727484</v>
      </c>
      <c r="M79" s="240">
        <v>5</v>
      </c>
      <c r="N79" s="240">
        <v>5</v>
      </c>
      <c r="O79" s="240">
        <v>5</v>
      </c>
      <c r="P79" s="240">
        <v>5</v>
      </c>
      <c r="Q79" s="240">
        <v>2</v>
      </c>
      <c r="R79" s="240">
        <v>4</v>
      </c>
      <c r="S79" s="240">
        <v>3</v>
      </c>
      <c r="T79" s="241">
        <v>4</v>
      </c>
      <c r="U79" s="240">
        <v>1</v>
      </c>
      <c r="V79" s="242">
        <v>3</v>
      </c>
      <c r="W79" s="241">
        <v>1</v>
      </c>
      <c r="X79" s="241">
        <v>1</v>
      </c>
      <c r="Y79" s="240">
        <v>5</v>
      </c>
      <c r="Z79" s="240">
        <v>5</v>
      </c>
      <c r="AA79" s="240">
        <v>5</v>
      </c>
      <c r="AB79" s="239">
        <v>5</v>
      </c>
    </row>
    <row r="80" spans="1:28" x14ac:dyDescent="0.3">
      <c r="A80" s="248"/>
      <c r="B80" s="248"/>
      <c r="C80" s="248"/>
      <c r="D80" s="285" t="s">
        <v>37</v>
      </c>
      <c r="E80" s="246">
        <v>310006</v>
      </c>
      <c r="F80" s="245">
        <v>4</v>
      </c>
      <c r="G80" s="244">
        <v>4</v>
      </c>
      <c r="H80" s="244">
        <v>4</v>
      </c>
      <c r="I80" s="271">
        <v>3</v>
      </c>
      <c r="J80" s="243">
        <v>0.18726199601149776</v>
      </c>
      <c r="K80" s="243">
        <v>0.40591613729579601</v>
      </c>
      <c r="L80" s="243">
        <v>0.75909770141925481</v>
      </c>
      <c r="M80" s="240">
        <v>2</v>
      </c>
      <c r="N80" s="240">
        <v>3</v>
      </c>
      <c r="O80" s="240">
        <v>4</v>
      </c>
      <c r="P80" s="240">
        <v>3</v>
      </c>
      <c r="Q80" s="240">
        <v>2</v>
      </c>
      <c r="R80" s="240">
        <v>5</v>
      </c>
      <c r="S80" s="240">
        <v>2</v>
      </c>
      <c r="T80" s="241">
        <v>3</v>
      </c>
      <c r="U80" s="240">
        <v>1</v>
      </c>
      <c r="V80" s="292">
        <v>4</v>
      </c>
      <c r="W80" s="241">
        <v>1</v>
      </c>
      <c r="X80" s="241">
        <v>1</v>
      </c>
      <c r="Y80" s="240">
        <v>5</v>
      </c>
      <c r="Z80" s="240">
        <v>5</v>
      </c>
      <c r="AA80" s="240">
        <v>5</v>
      </c>
      <c r="AB80" s="239">
        <v>4</v>
      </c>
    </row>
    <row r="81" spans="1:28" x14ac:dyDescent="0.3">
      <c r="A81" s="248"/>
      <c r="B81" s="248"/>
      <c r="C81" s="248"/>
      <c r="D81" s="296">
        <v>14750</v>
      </c>
      <c r="E81" s="290">
        <v>113568</v>
      </c>
      <c r="F81" s="245">
        <v>2</v>
      </c>
      <c r="G81" s="244">
        <v>2</v>
      </c>
      <c r="H81" s="244">
        <v>2</v>
      </c>
      <c r="I81" s="244">
        <v>2</v>
      </c>
      <c r="J81" s="243">
        <v>0.21874468040368769</v>
      </c>
      <c r="K81" s="243">
        <v>0.47245003707553757</v>
      </c>
      <c r="L81" s="243">
        <v>0.89810489441731445</v>
      </c>
      <c r="M81" s="240">
        <v>2</v>
      </c>
      <c r="N81" s="240">
        <v>5</v>
      </c>
      <c r="O81" s="240">
        <v>4</v>
      </c>
      <c r="P81" s="240">
        <v>5</v>
      </c>
      <c r="Q81" s="240">
        <v>2</v>
      </c>
      <c r="R81" s="240">
        <v>5</v>
      </c>
      <c r="S81" s="240">
        <v>2</v>
      </c>
      <c r="T81" s="241">
        <v>3</v>
      </c>
      <c r="U81" s="240">
        <v>1</v>
      </c>
      <c r="V81" s="242">
        <v>5</v>
      </c>
      <c r="W81" s="241">
        <v>1</v>
      </c>
      <c r="X81" s="241">
        <v>1</v>
      </c>
      <c r="Y81" s="240">
        <v>5</v>
      </c>
      <c r="Z81" s="240">
        <v>5</v>
      </c>
      <c r="AA81" s="240">
        <v>5</v>
      </c>
      <c r="AB81" s="239">
        <v>4</v>
      </c>
    </row>
    <row r="82" spans="1:28" ht="15" thickBot="1" x14ac:dyDescent="0.35">
      <c r="A82" s="237"/>
      <c r="B82" s="237"/>
      <c r="C82" s="237"/>
      <c r="D82" s="294"/>
      <c r="E82" s="235">
        <v>113507</v>
      </c>
      <c r="F82" s="234" t="s">
        <v>42</v>
      </c>
      <c r="G82" s="233">
        <v>5</v>
      </c>
      <c r="H82" s="233">
        <v>5</v>
      </c>
      <c r="I82" s="233">
        <v>5</v>
      </c>
      <c r="J82" s="232">
        <v>0.15455094314408216</v>
      </c>
      <c r="K82" s="232">
        <v>0.33945976049111332</v>
      </c>
      <c r="L82" s="232">
        <v>0.51023319852867777</v>
      </c>
      <c r="M82" s="229">
        <v>2</v>
      </c>
      <c r="N82" s="229">
        <v>3</v>
      </c>
      <c r="O82" s="229">
        <v>5</v>
      </c>
      <c r="P82" s="229">
        <v>1</v>
      </c>
      <c r="Q82" s="229">
        <v>2</v>
      </c>
      <c r="R82" s="229">
        <v>5</v>
      </c>
      <c r="S82" s="229">
        <v>2</v>
      </c>
      <c r="T82" s="230">
        <v>5</v>
      </c>
      <c r="U82" s="229">
        <v>1</v>
      </c>
      <c r="V82" s="231">
        <v>1</v>
      </c>
      <c r="W82" s="230">
        <v>1</v>
      </c>
      <c r="X82" s="230">
        <v>1</v>
      </c>
      <c r="Y82" s="229">
        <v>5</v>
      </c>
      <c r="Z82" s="229">
        <v>5</v>
      </c>
      <c r="AA82" s="229">
        <v>5</v>
      </c>
      <c r="AB82" s="228">
        <v>4</v>
      </c>
    </row>
    <row r="83" spans="1:28" x14ac:dyDescent="0.3">
      <c r="A83" s="259">
        <v>18</v>
      </c>
      <c r="B83" s="259" t="s">
        <v>54</v>
      </c>
      <c r="C83" s="259">
        <v>130</v>
      </c>
      <c r="D83" s="283" t="s">
        <v>72</v>
      </c>
      <c r="E83" s="286">
        <v>114305</v>
      </c>
      <c r="F83" s="256">
        <v>1</v>
      </c>
      <c r="G83" s="255">
        <v>1</v>
      </c>
      <c r="H83" s="255">
        <v>1</v>
      </c>
      <c r="I83" s="255">
        <v>1</v>
      </c>
      <c r="J83" s="254">
        <v>0.22570135665090918</v>
      </c>
      <c r="K83" s="254">
        <v>0.49551589894028569</v>
      </c>
      <c r="L83" s="254">
        <v>1</v>
      </c>
      <c r="M83" s="251">
        <v>5</v>
      </c>
      <c r="N83" s="251">
        <v>5</v>
      </c>
      <c r="O83" s="251">
        <v>5</v>
      </c>
      <c r="P83" s="251">
        <v>5</v>
      </c>
      <c r="Q83" s="251">
        <v>2</v>
      </c>
      <c r="R83" s="251">
        <v>5</v>
      </c>
      <c r="S83" s="251">
        <v>3</v>
      </c>
      <c r="T83" s="252">
        <v>5</v>
      </c>
      <c r="U83" s="251">
        <v>1</v>
      </c>
      <c r="V83" s="295">
        <v>5</v>
      </c>
      <c r="W83" s="252">
        <v>1</v>
      </c>
      <c r="X83" s="252">
        <v>2</v>
      </c>
      <c r="Y83" s="251">
        <v>5</v>
      </c>
      <c r="Z83" s="251">
        <v>5</v>
      </c>
      <c r="AA83" s="251">
        <v>5</v>
      </c>
      <c r="AB83" s="250">
        <v>5</v>
      </c>
    </row>
    <row r="84" spans="1:28" x14ac:dyDescent="0.3">
      <c r="A84" s="248"/>
      <c r="B84" s="248"/>
      <c r="C84" s="248"/>
      <c r="D84" s="282"/>
      <c r="E84" s="246">
        <v>114202</v>
      </c>
      <c r="F84" s="245">
        <v>2</v>
      </c>
      <c r="G84" s="244">
        <v>2</v>
      </c>
      <c r="H84" s="244">
        <v>2</v>
      </c>
      <c r="I84" s="271">
        <v>3</v>
      </c>
      <c r="J84" s="243">
        <v>0.20445350971470841</v>
      </c>
      <c r="K84" s="243">
        <v>0.44879635126020029</v>
      </c>
      <c r="L84" s="243">
        <v>0.85115928152923126</v>
      </c>
      <c r="M84" s="240">
        <v>5</v>
      </c>
      <c r="N84" s="240">
        <v>5</v>
      </c>
      <c r="O84" s="240">
        <v>5</v>
      </c>
      <c r="P84" s="240">
        <v>5</v>
      </c>
      <c r="Q84" s="240">
        <v>2</v>
      </c>
      <c r="R84" s="240">
        <v>4</v>
      </c>
      <c r="S84" s="240">
        <v>3</v>
      </c>
      <c r="T84" s="241">
        <v>4</v>
      </c>
      <c r="U84" s="240">
        <v>1</v>
      </c>
      <c r="V84" s="292">
        <v>4</v>
      </c>
      <c r="W84" s="241">
        <v>1</v>
      </c>
      <c r="X84" s="241">
        <v>1</v>
      </c>
      <c r="Y84" s="240">
        <v>5</v>
      </c>
      <c r="Z84" s="240">
        <v>5</v>
      </c>
      <c r="AA84" s="240">
        <v>5</v>
      </c>
      <c r="AB84" s="239">
        <v>5</v>
      </c>
    </row>
    <row r="85" spans="1:28" x14ac:dyDescent="0.3">
      <c r="A85" s="248"/>
      <c r="B85" s="248"/>
      <c r="C85" s="248"/>
      <c r="D85" s="285" t="s">
        <v>37</v>
      </c>
      <c r="E85" s="246">
        <v>310006</v>
      </c>
      <c r="F85" s="245">
        <v>4</v>
      </c>
      <c r="G85" s="244">
        <v>4</v>
      </c>
      <c r="H85" s="244">
        <v>4</v>
      </c>
      <c r="I85" s="244">
        <v>4</v>
      </c>
      <c r="J85" s="243">
        <v>0.18729445002374093</v>
      </c>
      <c r="K85" s="243">
        <v>0.41328979709681896</v>
      </c>
      <c r="L85" s="243">
        <v>0.79393914659926901</v>
      </c>
      <c r="M85" s="240">
        <v>2</v>
      </c>
      <c r="N85" s="240">
        <v>3</v>
      </c>
      <c r="O85" s="240">
        <v>4</v>
      </c>
      <c r="P85" s="240">
        <v>3</v>
      </c>
      <c r="Q85" s="240">
        <v>2</v>
      </c>
      <c r="R85" s="240">
        <v>5</v>
      </c>
      <c r="S85" s="240">
        <v>2</v>
      </c>
      <c r="T85" s="241">
        <v>3</v>
      </c>
      <c r="U85" s="240">
        <v>1</v>
      </c>
      <c r="V85" s="292">
        <v>5</v>
      </c>
      <c r="W85" s="241">
        <v>1</v>
      </c>
      <c r="X85" s="241">
        <v>1</v>
      </c>
      <c r="Y85" s="240">
        <v>5</v>
      </c>
      <c r="Z85" s="240">
        <v>5</v>
      </c>
      <c r="AA85" s="240">
        <v>5</v>
      </c>
      <c r="AB85" s="239">
        <v>4</v>
      </c>
    </row>
    <row r="86" spans="1:28" x14ac:dyDescent="0.3">
      <c r="A86" s="248"/>
      <c r="B86" s="248"/>
      <c r="C86" s="248"/>
      <c r="D86" s="269">
        <v>27500</v>
      </c>
      <c r="E86" s="290">
        <v>113568</v>
      </c>
      <c r="F86" s="245">
        <v>3</v>
      </c>
      <c r="G86" s="244">
        <v>3</v>
      </c>
      <c r="H86" s="244">
        <v>3</v>
      </c>
      <c r="I86" s="271">
        <v>2</v>
      </c>
      <c r="J86" s="243">
        <v>0.2020628029676465</v>
      </c>
      <c r="K86" s="243">
        <v>0.44451409278875087</v>
      </c>
      <c r="L86" s="243">
        <v>0.87420261082065398</v>
      </c>
      <c r="M86" s="240">
        <v>2</v>
      </c>
      <c r="N86" s="240">
        <v>5</v>
      </c>
      <c r="O86" s="240">
        <v>4</v>
      </c>
      <c r="P86" s="240">
        <v>5</v>
      </c>
      <c r="Q86" s="240">
        <v>2</v>
      </c>
      <c r="R86" s="240">
        <v>4</v>
      </c>
      <c r="S86" s="240">
        <v>2</v>
      </c>
      <c r="T86" s="241">
        <v>3</v>
      </c>
      <c r="U86" s="240">
        <v>1</v>
      </c>
      <c r="V86" s="242">
        <v>5</v>
      </c>
      <c r="W86" s="241">
        <v>1</v>
      </c>
      <c r="X86" s="241">
        <v>1</v>
      </c>
      <c r="Y86" s="240">
        <v>5</v>
      </c>
      <c r="Z86" s="240">
        <v>5</v>
      </c>
      <c r="AA86" s="240">
        <v>5</v>
      </c>
      <c r="AB86" s="239">
        <v>4</v>
      </c>
    </row>
    <row r="87" spans="1:28" ht="15" thickBot="1" x14ac:dyDescent="0.35">
      <c r="A87" s="237"/>
      <c r="B87" s="237"/>
      <c r="C87" s="237"/>
      <c r="D87" s="294"/>
      <c r="E87" s="235">
        <v>113507</v>
      </c>
      <c r="F87" s="234" t="s">
        <v>42</v>
      </c>
      <c r="G87" s="233">
        <v>5</v>
      </c>
      <c r="H87" s="233">
        <v>5</v>
      </c>
      <c r="I87" s="233">
        <v>5</v>
      </c>
      <c r="J87" s="232">
        <v>0.18048788064299323</v>
      </c>
      <c r="K87" s="232">
        <v>0.39886805091606958</v>
      </c>
      <c r="L87" s="232">
        <v>0.74684067712868385</v>
      </c>
      <c r="M87" s="229">
        <v>2</v>
      </c>
      <c r="N87" s="229">
        <v>3</v>
      </c>
      <c r="O87" s="229">
        <v>5</v>
      </c>
      <c r="P87" s="229">
        <v>1</v>
      </c>
      <c r="Q87" s="229">
        <v>2</v>
      </c>
      <c r="R87" s="229">
        <v>5</v>
      </c>
      <c r="S87" s="229">
        <v>2</v>
      </c>
      <c r="T87" s="230">
        <v>5</v>
      </c>
      <c r="U87" s="229">
        <v>1</v>
      </c>
      <c r="V87" s="231">
        <v>4</v>
      </c>
      <c r="W87" s="230">
        <v>1</v>
      </c>
      <c r="X87" s="230">
        <v>1</v>
      </c>
      <c r="Y87" s="229">
        <v>5</v>
      </c>
      <c r="Z87" s="229">
        <v>5</v>
      </c>
      <c r="AA87" s="229">
        <v>5</v>
      </c>
      <c r="AB87" s="228">
        <v>4</v>
      </c>
    </row>
    <row r="88" spans="1:28" x14ac:dyDescent="0.3">
      <c r="A88" s="259">
        <v>19</v>
      </c>
      <c r="B88" s="259" t="s">
        <v>54</v>
      </c>
      <c r="C88" s="259">
        <v>140</v>
      </c>
      <c r="D88" s="283" t="s">
        <v>73</v>
      </c>
      <c r="E88" s="286">
        <v>114305</v>
      </c>
      <c r="F88" s="256">
        <v>1</v>
      </c>
      <c r="G88" s="255">
        <v>1</v>
      </c>
      <c r="H88" s="255">
        <v>1</v>
      </c>
      <c r="I88" s="255">
        <v>1</v>
      </c>
      <c r="J88" s="254">
        <v>0.22673094028606947</v>
      </c>
      <c r="K88" s="254">
        <v>0.49679930030642261</v>
      </c>
      <c r="L88" s="254">
        <v>1</v>
      </c>
      <c r="M88" s="251">
        <v>5</v>
      </c>
      <c r="N88" s="251">
        <v>5</v>
      </c>
      <c r="O88" s="251">
        <v>5</v>
      </c>
      <c r="P88" s="251">
        <v>5</v>
      </c>
      <c r="Q88" s="251">
        <v>2</v>
      </c>
      <c r="R88" s="251">
        <v>5</v>
      </c>
      <c r="S88" s="251">
        <v>3</v>
      </c>
      <c r="T88" s="252">
        <v>5</v>
      </c>
      <c r="U88" s="251">
        <v>1</v>
      </c>
      <c r="V88" s="253">
        <v>5</v>
      </c>
      <c r="W88" s="252">
        <v>1</v>
      </c>
      <c r="X88" s="252">
        <v>2</v>
      </c>
      <c r="Y88" s="251">
        <v>5</v>
      </c>
      <c r="Z88" s="251">
        <v>5</v>
      </c>
      <c r="AA88" s="251">
        <v>5</v>
      </c>
      <c r="AB88" s="250">
        <v>5</v>
      </c>
    </row>
    <row r="89" spans="1:28" x14ac:dyDescent="0.3">
      <c r="A89" s="248"/>
      <c r="B89" s="248"/>
      <c r="C89" s="248"/>
      <c r="D89" s="282"/>
      <c r="E89" s="246">
        <v>114202</v>
      </c>
      <c r="F89" s="245">
        <v>3</v>
      </c>
      <c r="G89" s="244">
        <v>3</v>
      </c>
      <c r="H89" s="244">
        <v>3</v>
      </c>
      <c r="I89" s="244">
        <v>3</v>
      </c>
      <c r="J89" s="243">
        <v>0.20527717662283668</v>
      </c>
      <c r="K89" s="243">
        <v>0.44982307235310987</v>
      </c>
      <c r="L89" s="243">
        <v>0.8502273623898855</v>
      </c>
      <c r="M89" s="240">
        <v>5</v>
      </c>
      <c r="N89" s="240">
        <v>5</v>
      </c>
      <c r="O89" s="240">
        <v>5</v>
      </c>
      <c r="P89" s="240">
        <v>5</v>
      </c>
      <c r="Q89" s="240">
        <v>2</v>
      </c>
      <c r="R89" s="240">
        <v>4</v>
      </c>
      <c r="S89" s="240">
        <v>3</v>
      </c>
      <c r="T89" s="241">
        <v>4</v>
      </c>
      <c r="U89" s="240">
        <v>1</v>
      </c>
      <c r="V89" s="292">
        <v>4</v>
      </c>
      <c r="W89" s="241">
        <v>1</v>
      </c>
      <c r="X89" s="241">
        <v>1</v>
      </c>
      <c r="Y89" s="240">
        <v>5</v>
      </c>
      <c r="Z89" s="240">
        <v>5</v>
      </c>
      <c r="AA89" s="240">
        <v>5</v>
      </c>
      <c r="AB89" s="239">
        <v>5</v>
      </c>
    </row>
    <row r="90" spans="1:28" x14ac:dyDescent="0.3">
      <c r="A90" s="248"/>
      <c r="B90" s="248"/>
      <c r="C90" s="248"/>
      <c r="D90" s="285" t="s">
        <v>37</v>
      </c>
      <c r="E90" s="246">
        <v>310006</v>
      </c>
      <c r="F90" s="245">
        <v>4</v>
      </c>
      <c r="G90" s="244">
        <v>4</v>
      </c>
      <c r="H90" s="244">
        <v>4</v>
      </c>
      <c r="I90" s="244">
        <v>4</v>
      </c>
      <c r="J90" s="243">
        <v>0.18832403365890127</v>
      </c>
      <c r="K90" s="243">
        <v>0.41457319846295593</v>
      </c>
      <c r="L90" s="243">
        <v>0.79576045629297831</v>
      </c>
      <c r="M90" s="240">
        <v>2</v>
      </c>
      <c r="N90" s="240">
        <v>3</v>
      </c>
      <c r="O90" s="240">
        <v>4</v>
      </c>
      <c r="P90" s="240">
        <v>3</v>
      </c>
      <c r="Q90" s="240">
        <v>2</v>
      </c>
      <c r="R90" s="240">
        <v>5</v>
      </c>
      <c r="S90" s="240">
        <v>2</v>
      </c>
      <c r="T90" s="241">
        <v>3</v>
      </c>
      <c r="U90" s="240">
        <v>1</v>
      </c>
      <c r="V90" s="242">
        <v>5</v>
      </c>
      <c r="W90" s="241">
        <v>1</v>
      </c>
      <c r="X90" s="241">
        <v>1</v>
      </c>
      <c r="Y90" s="240">
        <v>5</v>
      </c>
      <c r="Z90" s="240">
        <v>5</v>
      </c>
      <c r="AA90" s="240">
        <v>5</v>
      </c>
      <c r="AB90" s="239">
        <v>4</v>
      </c>
    </row>
    <row r="91" spans="1:28" x14ac:dyDescent="0.3">
      <c r="A91" s="248"/>
      <c r="B91" s="248"/>
      <c r="C91" s="248"/>
      <c r="D91" s="269">
        <v>28500</v>
      </c>
      <c r="E91" s="290">
        <v>113568</v>
      </c>
      <c r="F91" s="245">
        <v>2</v>
      </c>
      <c r="G91" s="244">
        <v>2</v>
      </c>
      <c r="H91" s="244">
        <v>2</v>
      </c>
      <c r="I91" s="244">
        <v>2</v>
      </c>
      <c r="J91" s="243">
        <v>0.2081243039296527</v>
      </c>
      <c r="K91" s="243">
        <v>0.45698593176125085</v>
      </c>
      <c r="L91" s="243">
        <v>0.89218512131093131</v>
      </c>
      <c r="M91" s="240">
        <v>2</v>
      </c>
      <c r="N91" s="240">
        <v>5</v>
      </c>
      <c r="O91" s="240">
        <v>4</v>
      </c>
      <c r="P91" s="240">
        <v>5</v>
      </c>
      <c r="Q91" s="240">
        <v>2</v>
      </c>
      <c r="R91" s="240">
        <v>5</v>
      </c>
      <c r="S91" s="240">
        <v>2</v>
      </c>
      <c r="T91" s="241">
        <v>3</v>
      </c>
      <c r="U91" s="240">
        <v>1</v>
      </c>
      <c r="V91" s="242">
        <v>5</v>
      </c>
      <c r="W91" s="241">
        <v>1</v>
      </c>
      <c r="X91" s="241">
        <v>1</v>
      </c>
      <c r="Y91" s="240">
        <v>5</v>
      </c>
      <c r="Z91" s="240">
        <v>5</v>
      </c>
      <c r="AA91" s="240">
        <v>5</v>
      </c>
      <c r="AB91" s="239">
        <v>4</v>
      </c>
    </row>
    <row r="92" spans="1:28" ht="15" thickBot="1" x14ac:dyDescent="0.35">
      <c r="A92" s="237"/>
      <c r="B92" s="237"/>
      <c r="C92" s="237"/>
      <c r="D92" s="294"/>
      <c r="E92" s="235">
        <v>113507</v>
      </c>
      <c r="F92" s="234" t="s">
        <v>42</v>
      </c>
      <c r="G92" s="233">
        <v>5</v>
      </c>
      <c r="H92" s="233">
        <v>5</v>
      </c>
      <c r="I92" s="233">
        <v>5</v>
      </c>
      <c r="J92" s="232">
        <v>0.17154354550253811</v>
      </c>
      <c r="K92" s="232">
        <v>0.37842363026543452</v>
      </c>
      <c r="L92" s="232">
        <v>0.67830227715375113</v>
      </c>
      <c r="M92" s="229">
        <v>2</v>
      </c>
      <c r="N92" s="229">
        <v>3</v>
      </c>
      <c r="O92" s="229">
        <v>5</v>
      </c>
      <c r="P92" s="229">
        <v>1</v>
      </c>
      <c r="Q92" s="229">
        <v>2</v>
      </c>
      <c r="R92" s="229">
        <v>5</v>
      </c>
      <c r="S92" s="229">
        <v>2</v>
      </c>
      <c r="T92" s="230">
        <v>5</v>
      </c>
      <c r="U92" s="229">
        <v>1</v>
      </c>
      <c r="V92" s="231">
        <v>3</v>
      </c>
      <c r="W92" s="230">
        <v>1</v>
      </c>
      <c r="X92" s="230">
        <v>1</v>
      </c>
      <c r="Y92" s="229">
        <v>5</v>
      </c>
      <c r="Z92" s="229">
        <v>5</v>
      </c>
      <c r="AA92" s="229">
        <v>5</v>
      </c>
      <c r="AB92" s="228">
        <v>4</v>
      </c>
    </row>
    <row r="93" spans="1:28" x14ac:dyDescent="0.3">
      <c r="A93" s="259">
        <v>20</v>
      </c>
      <c r="B93" s="260" t="s">
        <v>74</v>
      </c>
      <c r="C93" s="259">
        <v>10</v>
      </c>
      <c r="D93" s="283" t="s">
        <v>75</v>
      </c>
      <c r="E93" s="257">
        <v>114303</v>
      </c>
      <c r="F93" s="256">
        <v>1</v>
      </c>
      <c r="G93" s="255">
        <v>1</v>
      </c>
      <c r="H93" s="255">
        <v>1</v>
      </c>
      <c r="I93" s="255">
        <v>1</v>
      </c>
      <c r="J93" s="254">
        <v>0.22966367971869053</v>
      </c>
      <c r="K93" s="254">
        <v>0.49556076340265681</v>
      </c>
      <c r="L93" s="254">
        <v>0.90057250981543635</v>
      </c>
      <c r="M93" s="251">
        <v>5</v>
      </c>
      <c r="N93" s="251">
        <v>5</v>
      </c>
      <c r="O93" s="251">
        <v>5</v>
      </c>
      <c r="P93" s="251">
        <v>5</v>
      </c>
      <c r="Q93" s="251">
        <v>2</v>
      </c>
      <c r="R93" s="251">
        <v>5</v>
      </c>
      <c r="S93" s="251">
        <v>3</v>
      </c>
      <c r="T93" s="252">
        <v>5</v>
      </c>
      <c r="U93" s="251">
        <v>3</v>
      </c>
      <c r="V93" s="253">
        <v>3</v>
      </c>
      <c r="W93" s="252">
        <v>4</v>
      </c>
      <c r="X93" s="252">
        <v>4</v>
      </c>
      <c r="Y93" s="251">
        <v>2</v>
      </c>
      <c r="Z93" s="251">
        <v>5</v>
      </c>
      <c r="AA93" s="251">
        <v>5</v>
      </c>
      <c r="AB93" s="250">
        <v>5</v>
      </c>
    </row>
    <row r="94" spans="1:28" x14ac:dyDescent="0.3">
      <c r="A94" s="248"/>
      <c r="B94" s="249"/>
      <c r="C94" s="248"/>
      <c r="D94" s="282"/>
      <c r="E94" s="246">
        <v>110660</v>
      </c>
      <c r="F94" s="245">
        <v>2</v>
      </c>
      <c r="G94" s="244">
        <v>2</v>
      </c>
      <c r="H94" s="244">
        <v>2</v>
      </c>
      <c r="I94" s="244">
        <v>2</v>
      </c>
      <c r="J94" s="243">
        <v>0.21047488386088603</v>
      </c>
      <c r="K94" s="243">
        <v>0.45444146654207679</v>
      </c>
      <c r="L94" s="243">
        <v>0.85564954581174335</v>
      </c>
      <c r="M94" s="240">
        <v>5</v>
      </c>
      <c r="N94" s="240">
        <v>5</v>
      </c>
      <c r="O94" s="240">
        <v>5</v>
      </c>
      <c r="P94" s="240">
        <v>3</v>
      </c>
      <c r="Q94" s="240">
        <v>2</v>
      </c>
      <c r="R94" s="240">
        <v>5</v>
      </c>
      <c r="S94" s="240">
        <v>3</v>
      </c>
      <c r="T94" s="241">
        <v>3</v>
      </c>
      <c r="U94" s="240">
        <v>3</v>
      </c>
      <c r="V94" s="242">
        <v>3</v>
      </c>
      <c r="W94" s="241">
        <v>3</v>
      </c>
      <c r="X94" s="241">
        <v>2</v>
      </c>
      <c r="Y94" s="240">
        <v>2</v>
      </c>
      <c r="Z94" s="240">
        <v>5</v>
      </c>
      <c r="AA94" s="240">
        <v>4</v>
      </c>
      <c r="AB94" s="239">
        <v>4</v>
      </c>
    </row>
    <row r="95" spans="1:28" x14ac:dyDescent="0.3">
      <c r="A95" s="248"/>
      <c r="B95" s="249"/>
      <c r="C95" s="248"/>
      <c r="D95" s="285" t="s">
        <v>37</v>
      </c>
      <c r="E95" s="246">
        <v>112679</v>
      </c>
      <c r="F95" s="245">
        <v>4</v>
      </c>
      <c r="G95" s="271">
        <v>4</v>
      </c>
      <c r="H95" s="271">
        <v>4</v>
      </c>
      <c r="I95" s="271">
        <v>4</v>
      </c>
      <c r="J95" s="243">
        <v>0.19341933665218319</v>
      </c>
      <c r="K95" s="243">
        <v>0.42096578888207142</v>
      </c>
      <c r="L95" s="243">
        <v>0.73222466975939304</v>
      </c>
      <c r="M95" s="240">
        <v>3</v>
      </c>
      <c r="N95" s="240">
        <v>5</v>
      </c>
      <c r="O95" s="240">
        <v>5</v>
      </c>
      <c r="P95" s="240">
        <v>5</v>
      </c>
      <c r="Q95" s="240">
        <v>2</v>
      </c>
      <c r="R95" s="240">
        <v>5</v>
      </c>
      <c r="S95" s="240">
        <v>3</v>
      </c>
      <c r="T95" s="241">
        <v>5</v>
      </c>
      <c r="U95" s="240">
        <v>1</v>
      </c>
      <c r="V95" s="242">
        <v>3</v>
      </c>
      <c r="W95" s="241">
        <v>2</v>
      </c>
      <c r="X95" s="241">
        <v>2</v>
      </c>
      <c r="Y95" s="240">
        <v>2</v>
      </c>
      <c r="Z95" s="240">
        <v>5</v>
      </c>
      <c r="AA95" s="240">
        <v>5</v>
      </c>
      <c r="AB95" s="239">
        <v>5</v>
      </c>
    </row>
    <row r="96" spans="1:28" x14ac:dyDescent="0.3">
      <c r="A96" s="248"/>
      <c r="B96" s="249"/>
      <c r="C96" s="248"/>
      <c r="D96" s="269">
        <v>53803500</v>
      </c>
      <c r="E96" s="290">
        <v>114020</v>
      </c>
      <c r="F96" s="245">
        <v>3</v>
      </c>
      <c r="G96" s="271">
        <v>3</v>
      </c>
      <c r="H96" s="271">
        <v>3</v>
      </c>
      <c r="I96" s="271">
        <v>3</v>
      </c>
      <c r="J96" s="243">
        <v>0.19880508854111134</v>
      </c>
      <c r="K96" s="243">
        <v>0.43086645926479322</v>
      </c>
      <c r="L96" s="243">
        <v>0.74563226370452718</v>
      </c>
      <c r="M96" s="240">
        <v>3</v>
      </c>
      <c r="N96" s="240">
        <v>5</v>
      </c>
      <c r="O96" s="240">
        <v>4</v>
      </c>
      <c r="P96" s="240">
        <v>5</v>
      </c>
      <c r="Q96" s="240">
        <v>2</v>
      </c>
      <c r="R96" s="240">
        <v>5</v>
      </c>
      <c r="S96" s="240">
        <v>2</v>
      </c>
      <c r="T96" s="241">
        <v>5</v>
      </c>
      <c r="U96" s="240">
        <v>1</v>
      </c>
      <c r="V96" s="242">
        <v>3</v>
      </c>
      <c r="W96" s="241">
        <v>3</v>
      </c>
      <c r="X96" s="241">
        <v>1</v>
      </c>
      <c r="Y96" s="240">
        <v>5</v>
      </c>
      <c r="Z96" s="240">
        <v>4</v>
      </c>
      <c r="AA96" s="240">
        <v>5</v>
      </c>
      <c r="AB96" s="239">
        <v>4</v>
      </c>
    </row>
    <row r="97" spans="1:28" ht="15" thickBot="1" x14ac:dyDescent="0.35">
      <c r="A97" s="237"/>
      <c r="B97" s="238"/>
      <c r="C97" s="237"/>
      <c r="D97" s="294"/>
      <c r="E97" s="235">
        <v>113575</v>
      </c>
      <c r="F97" s="234" t="s">
        <v>42</v>
      </c>
      <c r="G97" s="233">
        <v>5</v>
      </c>
      <c r="H97" s="233">
        <v>5</v>
      </c>
      <c r="I97" s="233">
        <v>5</v>
      </c>
      <c r="J97" s="232">
        <v>0.1676370112271274</v>
      </c>
      <c r="K97" s="232">
        <v>0.36220688858637184</v>
      </c>
      <c r="L97" s="232">
        <v>0.66272803660755264</v>
      </c>
      <c r="M97" s="229">
        <v>2</v>
      </c>
      <c r="N97" s="229">
        <v>3</v>
      </c>
      <c r="O97" s="229">
        <v>4</v>
      </c>
      <c r="P97" s="229">
        <v>5</v>
      </c>
      <c r="Q97" s="229">
        <v>2</v>
      </c>
      <c r="R97" s="229">
        <v>2</v>
      </c>
      <c r="S97" s="229">
        <v>2</v>
      </c>
      <c r="T97" s="230">
        <v>5</v>
      </c>
      <c r="U97" s="229">
        <v>3</v>
      </c>
      <c r="V97" s="231">
        <v>2</v>
      </c>
      <c r="W97" s="230">
        <v>4</v>
      </c>
      <c r="X97" s="230">
        <v>1</v>
      </c>
      <c r="Y97" s="229">
        <v>1</v>
      </c>
      <c r="Z97" s="229">
        <v>5</v>
      </c>
      <c r="AA97" s="229">
        <v>4</v>
      </c>
      <c r="AB97" s="228">
        <v>4</v>
      </c>
    </row>
    <row r="98" spans="1:28" x14ac:dyDescent="0.3">
      <c r="A98" s="259">
        <v>21</v>
      </c>
      <c r="B98" s="259" t="s">
        <v>74</v>
      </c>
      <c r="C98" s="259">
        <v>20</v>
      </c>
      <c r="D98" s="284" t="s">
        <v>79</v>
      </c>
      <c r="E98" s="257">
        <v>114248</v>
      </c>
      <c r="F98" s="256">
        <v>1</v>
      </c>
      <c r="G98" s="255">
        <v>1</v>
      </c>
      <c r="H98" s="255">
        <v>1</v>
      </c>
      <c r="I98" s="255">
        <v>1</v>
      </c>
      <c r="J98" s="254">
        <v>0.22894092119322154</v>
      </c>
      <c r="K98" s="254">
        <v>0.49559122108925108</v>
      </c>
      <c r="L98" s="254">
        <v>0.96563292333516659</v>
      </c>
      <c r="M98" s="251">
        <v>5</v>
      </c>
      <c r="N98" s="251">
        <v>5</v>
      </c>
      <c r="O98" s="251">
        <v>5</v>
      </c>
      <c r="P98" s="251">
        <v>5</v>
      </c>
      <c r="Q98" s="251">
        <v>4</v>
      </c>
      <c r="R98" s="251">
        <v>5</v>
      </c>
      <c r="S98" s="251">
        <v>2</v>
      </c>
      <c r="T98" s="252">
        <v>5</v>
      </c>
      <c r="U98" s="251">
        <v>3</v>
      </c>
      <c r="V98" s="253">
        <v>5</v>
      </c>
      <c r="W98" s="252">
        <v>4</v>
      </c>
      <c r="X98" s="252">
        <v>4</v>
      </c>
      <c r="Y98" s="251">
        <v>4</v>
      </c>
      <c r="Z98" s="251">
        <v>5</v>
      </c>
      <c r="AA98" s="251">
        <v>5</v>
      </c>
      <c r="AB98" s="250">
        <v>5</v>
      </c>
    </row>
    <row r="99" spans="1:28" x14ac:dyDescent="0.3">
      <c r="A99" s="248"/>
      <c r="B99" s="248"/>
      <c r="C99" s="248"/>
      <c r="D99" s="285" t="s">
        <v>37</v>
      </c>
      <c r="E99" s="246">
        <v>110660</v>
      </c>
      <c r="F99" s="245" t="s">
        <v>42</v>
      </c>
      <c r="G99" s="244">
        <v>4</v>
      </c>
      <c r="H99" s="244">
        <v>4</v>
      </c>
      <c r="I99" s="271">
        <v>3</v>
      </c>
      <c r="J99" s="243">
        <v>0.19180728343358575</v>
      </c>
      <c r="K99" s="243">
        <v>0.41575000944429746</v>
      </c>
      <c r="L99" s="243">
        <v>0.80872431166496206</v>
      </c>
      <c r="M99" s="240">
        <v>5</v>
      </c>
      <c r="N99" s="240">
        <v>5</v>
      </c>
      <c r="O99" s="240">
        <v>5</v>
      </c>
      <c r="P99" s="240">
        <v>3</v>
      </c>
      <c r="Q99" s="240">
        <v>2</v>
      </c>
      <c r="R99" s="240">
        <v>3</v>
      </c>
      <c r="S99" s="240">
        <v>3</v>
      </c>
      <c r="T99" s="241">
        <v>3</v>
      </c>
      <c r="U99" s="240">
        <v>3</v>
      </c>
      <c r="V99" s="242">
        <v>5</v>
      </c>
      <c r="W99" s="241">
        <v>3</v>
      </c>
      <c r="X99" s="241">
        <v>2</v>
      </c>
      <c r="Y99" s="240">
        <v>2</v>
      </c>
      <c r="Z99" s="240">
        <v>5</v>
      </c>
      <c r="AA99" s="240">
        <v>4</v>
      </c>
      <c r="AB99" s="239">
        <v>4</v>
      </c>
    </row>
    <row r="100" spans="1:28" x14ac:dyDescent="0.3">
      <c r="A100" s="248"/>
      <c r="B100" s="248"/>
      <c r="C100" s="248"/>
      <c r="D100" s="269">
        <v>161560000</v>
      </c>
      <c r="E100" s="246">
        <v>112679</v>
      </c>
      <c r="F100" s="245" t="s">
        <v>42</v>
      </c>
      <c r="G100" s="244">
        <v>5</v>
      </c>
      <c r="H100" s="244">
        <v>5</v>
      </c>
      <c r="I100" s="244">
        <v>5</v>
      </c>
      <c r="J100" s="243">
        <v>0.17958716706461791</v>
      </c>
      <c r="K100" s="243">
        <v>0.39283011157604159</v>
      </c>
      <c r="L100" s="243">
        <v>0.70407514227039025</v>
      </c>
      <c r="M100" s="240">
        <v>3</v>
      </c>
      <c r="N100" s="240">
        <v>5</v>
      </c>
      <c r="O100" s="240">
        <v>5</v>
      </c>
      <c r="P100" s="240">
        <v>5</v>
      </c>
      <c r="Q100" s="240">
        <v>4</v>
      </c>
      <c r="R100" s="240">
        <v>3</v>
      </c>
      <c r="S100" s="240">
        <v>3</v>
      </c>
      <c r="T100" s="241">
        <v>5</v>
      </c>
      <c r="U100" s="240">
        <v>1</v>
      </c>
      <c r="V100" s="242">
        <v>5</v>
      </c>
      <c r="W100" s="241">
        <v>2</v>
      </c>
      <c r="X100" s="241">
        <v>2</v>
      </c>
      <c r="Y100" s="240">
        <v>2</v>
      </c>
      <c r="Z100" s="240">
        <v>5</v>
      </c>
      <c r="AA100" s="240">
        <v>5</v>
      </c>
      <c r="AB100" s="239">
        <v>5</v>
      </c>
    </row>
    <row r="101" spans="1:28" x14ac:dyDescent="0.3">
      <c r="A101" s="248"/>
      <c r="B101" s="248"/>
      <c r="C101" s="248"/>
      <c r="D101" s="293"/>
      <c r="E101" s="290">
        <v>114020</v>
      </c>
      <c r="F101" s="245">
        <v>2</v>
      </c>
      <c r="G101" s="271">
        <v>3</v>
      </c>
      <c r="H101" s="271">
        <v>3</v>
      </c>
      <c r="I101" s="271">
        <v>4</v>
      </c>
      <c r="J101" s="243">
        <v>0.19513045487540598</v>
      </c>
      <c r="K101" s="243">
        <v>0.42648440126368864</v>
      </c>
      <c r="L101" s="243">
        <v>0.74283309483157534</v>
      </c>
      <c r="M101" s="240">
        <v>3</v>
      </c>
      <c r="N101" s="240">
        <v>5</v>
      </c>
      <c r="O101" s="240">
        <v>4</v>
      </c>
      <c r="P101" s="240">
        <v>5</v>
      </c>
      <c r="Q101" s="240">
        <v>4</v>
      </c>
      <c r="R101" s="240">
        <v>5</v>
      </c>
      <c r="S101" s="240">
        <v>2</v>
      </c>
      <c r="T101" s="241">
        <v>5</v>
      </c>
      <c r="U101" s="240">
        <v>1</v>
      </c>
      <c r="V101" s="292">
        <v>5</v>
      </c>
      <c r="W101" s="241">
        <v>4</v>
      </c>
      <c r="X101" s="241">
        <v>1</v>
      </c>
      <c r="Y101" s="240">
        <v>5</v>
      </c>
      <c r="Z101" s="240">
        <v>4</v>
      </c>
      <c r="AA101" s="240">
        <v>5</v>
      </c>
      <c r="AB101" s="239">
        <v>4</v>
      </c>
    </row>
    <row r="102" spans="1:28" ht="15" thickBot="1" x14ac:dyDescent="0.35">
      <c r="A102" s="237"/>
      <c r="B102" s="237"/>
      <c r="C102" s="237"/>
      <c r="D102" s="291"/>
      <c r="E102" s="235">
        <v>113575</v>
      </c>
      <c r="F102" s="234">
        <v>3</v>
      </c>
      <c r="G102" s="280">
        <v>2</v>
      </c>
      <c r="H102" s="280">
        <v>2</v>
      </c>
      <c r="I102" s="233">
        <v>2</v>
      </c>
      <c r="J102" s="232">
        <v>0.20453417343316729</v>
      </c>
      <c r="K102" s="232">
        <v>0.44351297089888936</v>
      </c>
      <c r="L102" s="232">
        <v>0.8237253093238649</v>
      </c>
      <c r="M102" s="229">
        <v>2</v>
      </c>
      <c r="N102" s="229">
        <v>3</v>
      </c>
      <c r="O102" s="229">
        <v>4</v>
      </c>
      <c r="P102" s="229">
        <v>5</v>
      </c>
      <c r="Q102" s="229">
        <v>4</v>
      </c>
      <c r="R102" s="229">
        <v>5</v>
      </c>
      <c r="S102" s="229">
        <v>2</v>
      </c>
      <c r="T102" s="230">
        <v>5</v>
      </c>
      <c r="U102" s="229">
        <v>3</v>
      </c>
      <c r="V102" s="231">
        <v>5</v>
      </c>
      <c r="W102" s="230">
        <v>4</v>
      </c>
      <c r="X102" s="230">
        <v>1</v>
      </c>
      <c r="Y102" s="229">
        <v>5</v>
      </c>
      <c r="Z102" s="229">
        <v>5</v>
      </c>
      <c r="AA102" s="229">
        <v>4</v>
      </c>
      <c r="AB102" s="228">
        <v>4</v>
      </c>
    </row>
    <row r="103" spans="1:28" x14ac:dyDescent="0.3">
      <c r="A103" s="259">
        <v>22</v>
      </c>
      <c r="B103" s="259" t="s">
        <v>81</v>
      </c>
      <c r="C103" s="259">
        <v>10</v>
      </c>
      <c r="D103" s="284" t="s">
        <v>82</v>
      </c>
      <c r="E103" s="286">
        <v>114202</v>
      </c>
      <c r="F103" s="256">
        <v>1</v>
      </c>
      <c r="G103" s="287">
        <v>2</v>
      </c>
      <c r="H103" s="287">
        <v>2</v>
      </c>
      <c r="I103" s="287">
        <v>2</v>
      </c>
      <c r="J103" s="254">
        <v>0.26328132212226907</v>
      </c>
      <c r="K103" s="254">
        <v>0.50948925236510101</v>
      </c>
      <c r="L103" s="254">
        <v>0.70112781897801424</v>
      </c>
      <c r="M103" s="251">
        <v>5</v>
      </c>
      <c r="N103" s="251">
        <v>5</v>
      </c>
      <c r="O103" s="251">
        <v>5</v>
      </c>
      <c r="P103" s="251">
        <v>5</v>
      </c>
      <c r="Q103" s="251">
        <v>4</v>
      </c>
      <c r="R103" s="251">
        <v>4</v>
      </c>
      <c r="S103" s="251">
        <v>3</v>
      </c>
      <c r="T103" s="252">
        <v>5</v>
      </c>
      <c r="U103" s="251">
        <v>1</v>
      </c>
      <c r="V103" s="253">
        <v>5</v>
      </c>
      <c r="W103" s="252">
        <v>4</v>
      </c>
      <c r="X103" s="252">
        <v>2</v>
      </c>
      <c r="Y103" s="251">
        <v>3</v>
      </c>
      <c r="Z103" s="251">
        <v>5</v>
      </c>
      <c r="AA103" s="251">
        <v>5</v>
      </c>
      <c r="AB103" s="250">
        <v>5</v>
      </c>
    </row>
    <row r="104" spans="1:28" x14ac:dyDescent="0.3">
      <c r="A104" s="248"/>
      <c r="B104" s="248"/>
      <c r="C104" s="248"/>
      <c r="D104" s="285" t="s">
        <v>37</v>
      </c>
      <c r="E104" s="290">
        <v>110070</v>
      </c>
      <c r="F104" s="245">
        <v>2</v>
      </c>
      <c r="G104" s="271">
        <v>1</v>
      </c>
      <c r="H104" s="271">
        <v>1</v>
      </c>
      <c r="I104" s="271">
        <v>1</v>
      </c>
      <c r="J104" s="243">
        <v>0.29080791614814555</v>
      </c>
      <c r="K104" s="243">
        <v>0.55546494971231919</v>
      </c>
      <c r="L104" s="243">
        <v>0.88413487671537627</v>
      </c>
      <c r="M104" s="240">
        <v>5</v>
      </c>
      <c r="N104" s="240">
        <v>5</v>
      </c>
      <c r="O104" s="240">
        <v>5</v>
      </c>
      <c r="P104" s="240">
        <v>5</v>
      </c>
      <c r="Q104" s="240">
        <v>4</v>
      </c>
      <c r="R104" s="240">
        <v>4</v>
      </c>
      <c r="S104" s="240">
        <v>2</v>
      </c>
      <c r="T104" s="241">
        <v>5</v>
      </c>
      <c r="U104" s="240">
        <v>3</v>
      </c>
      <c r="V104" s="242">
        <v>5</v>
      </c>
      <c r="W104" s="241">
        <v>1</v>
      </c>
      <c r="X104" s="241">
        <v>1</v>
      </c>
      <c r="Y104" s="240">
        <v>3</v>
      </c>
      <c r="Z104" s="240">
        <v>5</v>
      </c>
      <c r="AA104" s="240">
        <v>5</v>
      </c>
      <c r="AB104" s="239">
        <v>5</v>
      </c>
    </row>
    <row r="105" spans="1:28" x14ac:dyDescent="0.3">
      <c r="A105" s="248"/>
      <c r="B105" s="248"/>
      <c r="C105" s="248"/>
      <c r="D105" s="289">
        <v>85000000</v>
      </c>
      <c r="E105" s="246">
        <v>113767</v>
      </c>
      <c r="F105" s="245" t="s">
        <v>42</v>
      </c>
      <c r="G105" s="244">
        <v>3</v>
      </c>
      <c r="H105" s="244">
        <v>3</v>
      </c>
      <c r="I105" s="244">
        <v>3</v>
      </c>
      <c r="J105" s="243">
        <v>0.23881939973011129</v>
      </c>
      <c r="K105" s="243">
        <v>0.46076390191387095</v>
      </c>
      <c r="L105" s="243">
        <v>0.60626232830701177</v>
      </c>
      <c r="M105" s="240">
        <v>5</v>
      </c>
      <c r="N105" s="240">
        <v>5</v>
      </c>
      <c r="O105" s="240">
        <v>5</v>
      </c>
      <c r="P105" s="240">
        <v>5</v>
      </c>
      <c r="Q105" s="240">
        <v>4</v>
      </c>
      <c r="R105" s="240">
        <v>3</v>
      </c>
      <c r="S105" s="240">
        <v>3</v>
      </c>
      <c r="T105" s="241">
        <v>5</v>
      </c>
      <c r="U105" s="240">
        <v>1</v>
      </c>
      <c r="V105" s="242">
        <v>3</v>
      </c>
      <c r="W105" s="241">
        <v>4</v>
      </c>
      <c r="X105" s="241">
        <v>4</v>
      </c>
      <c r="Y105" s="240">
        <v>5</v>
      </c>
      <c r="Z105" s="240">
        <v>5</v>
      </c>
      <c r="AA105" s="240">
        <v>5</v>
      </c>
      <c r="AB105" s="239">
        <v>5</v>
      </c>
    </row>
    <row r="106" spans="1:28" ht="15" thickBot="1" x14ac:dyDescent="0.35">
      <c r="A106" s="237"/>
      <c r="B106" s="237"/>
      <c r="C106" s="237"/>
      <c r="D106" s="288"/>
      <c r="E106" s="235">
        <v>113554</v>
      </c>
      <c r="F106" s="234" t="s">
        <v>42</v>
      </c>
      <c r="G106" s="233">
        <v>4</v>
      </c>
      <c r="H106" s="233">
        <v>4</v>
      </c>
      <c r="I106" s="233">
        <v>4</v>
      </c>
      <c r="J106" s="232">
        <v>0.20709136199947251</v>
      </c>
      <c r="K106" s="232">
        <v>0.40148013731941051</v>
      </c>
      <c r="L106" s="232">
        <v>0.570220507369535</v>
      </c>
      <c r="M106" s="229">
        <v>5</v>
      </c>
      <c r="N106" s="229">
        <v>5</v>
      </c>
      <c r="O106" s="229">
        <v>5</v>
      </c>
      <c r="P106" s="229">
        <v>5</v>
      </c>
      <c r="Q106" s="229">
        <v>2</v>
      </c>
      <c r="R106" s="229">
        <v>2</v>
      </c>
      <c r="S106" s="229">
        <v>2</v>
      </c>
      <c r="T106" s="230">
        <v>5</v>
      </c>
      <c r="U106" s="229">
        <v>1</v>
      </c>
      <c r="V106" s="231">
        <v>3</v>
      </c>
      <c r="W106" s="230">
        <v>3</v>
      </c>
      <c r="X106" s="230">
        <v>1</v>
      </c>
      <c r="Y106" s="229">
        <v>4</v>
      </c>
      <c r="Z106" s="229">
        <v>5</v>
      </c>
      <c r="AA106" s="229">
        <v>5</v>
      </c>
      <c r="AB106" s="228">
        <v>5</v>
      </c>
    </row>
    <row r="107" spans="1:28" x14ac:dyDescent="0.3">
      <c r="A107" s="259">
        <v>23</v>
      </c>
      <c r="B107" s="259" t="s">
        <v>86</v>
      </c>
      <c r="C107" s="259">
        <v>10</v>
      </c>
      <c r="D107" s="283" t="s">
        <v>87</v>
      </c>
      <c r="E107" s="257">
        <v>110013</v>
      </c>
      <c r="F107" s="256" t="s">
        <v>42</v>
      </c>
      <c r="G107" s="255">
        <v>3</v>
      </c>
      <c r="H107" s="255">
        <v>3</v>
      </c>
      <c r="I107" s="255">
        <v>3</v>
      </c>
      <c r="J107" s="254">
        <v>0.27422111460538212</v>
      </c>
      <c r="K107" s="254">
        <v>0.46558013961326378</v>
      </c>
      <c r="L107" s="254">
        <v>0.63571491548459247</v>
      </c>
      <c r="M107" s="251">
        <v>5</v>
      </c>
      <c r="N107" s="251">
        <v>3</v>
      </c>
      <c r="O107" s="251">
        <v>5</v>
      </c>
      <c r="P107" s="251">
        <v>5</v>
      </c>
      <c r="Q107" s="251">
        <v>5</v>
      </c>
      <c r="R107" s="251">
        <v>3</v>
      </c>
      <c r="S107" s="251">
        <v>3</v>
      </c>
      <c r="T107" s="252">
        <v>4</v>
      </c>
      <c r="U107" s="251">
        <v>1</v>
      </c>
      <c r="V107" s="253">
        <v>4</v>
      </c>
      <c r="W107" s="252">
        <v>1</v>
      </c>
      <c r="X107" s="252">
        <v>2</v>
      </c>
      <c r="Y107" s="251">
        <v>5</v>
      </c>
      <c r="Z107" s="251">
        <v>5</v>
      </c>
      <c r="AA107" s="251">
        <v>5</v>
      </c>
      <c r="AB107" s="250">
        <v>5</v>
      </c>
    </row>
    <row r="108" spans="1:28" x14ac:dyDescent="0.3">
      <c r="A108" s="248"/>
      <c r="B108" s="248"/>
      <c r="C108" s="248"/>
      <c r="D108" s="282"/>
      <c r="E108" s="246">
        <v>111045</v>
      </c>
      <c r="F108" s="245">
        <v>1</v>
      </c>
      <c r="G108" s="244">
        <v>1</v>
      </c>
      <c r="H108" s="244">
        <v>1</v>
      </c>
      <c r="I108" s="244">
        <v>1</v>
      </c>
      <c r="J108" s="243">
        <v>0.38012318917170662</v>
      </c>
      <c r="K108" s="243">
        <v>0.6404160727133843</v>
      </c>
      <c r="L108" s="243">
        <v>0.92961743091210691</v>
      </c>
      <c r="M108" s="240">
        <v>5</v>
      </c>
      <c r="N108" s="240">
        <v>5</v>
      </c>
      <c r="O108" s="240">
        <v>5</v>
      </c>
      <c r="P108" s="240">
        <v>5</v>
      </c>
      <c r="Q108" s="240">
        <v>5</v>
      </c>
      <c r="R108" s="240">
        <v>5</v>
      </c>
      <c r="S108" s="240">
        <v>3</v>
      </c>
      <c r="T108" s="241">
        <v>5</v>
      </c>
      <c r="U108" s="240">
        <v>3</v>
      </c>
      <c r="V108" s="242">
        <v>5</v>
      </c>
      <c r="W108" s="241">
        <v>4</v>
      </c>
      <c r="X108" s="241">
        <v>2</v>
      </c>
      <c r="Y108" s="240">
        <v>2</v>
      </c>
      <c r="Z108" s="240">
        <v>5</v>
      </c>
      <c r="AA108" s="240">
        <v>5</v>
      </c>
      <c r="AB108" s="239">
        <v>5</v>
      </c>
    </row>
    <row r="109" spans="1:28" ht="15" thickBot="1" x14ac:dyDescent="0.35">
      <c r="A109" s="237"/>
      <c r="B109" s="237"/>
      <c r="C109" s="237"/>
      <c r="D109" s="236" t="s">
        <v>89</v>
      </c>
      <c r="E109" s="235">
        <v>112503</v>
      </c>
      <c r="F109" s="234">
        <v>2</v>
      </c>
      <c r="G109" s="233">
        <v>2</v>
      </c>
      <c r="H109" s="233">
        <v>2</v>
      </c>
      <c r="I109" s="233">
        <v>2</v>
      </c>
      <c r="J109" s="232">
        <v>0.3456556962229097</v>
      </c>
      <c r="K109" s="232">
        <v>0.58193844115175275</v>
      </c>
      <c r="L109" s="232">
        <v>0.8047918737912475</v>
      </c>
      <c r="M109" s="229">
        <v>5</v>
      </c>
      <c r="N109" s="229">
        <v>3</v>
      </c>
      <c r="O109" s="229">
        <v>4</v>
      </c>
      <c r="P109" s="229">
        <v>5</v>
      </c>
      <c r="Q109" s="229">
        <v>5</v>
      </c>
      <c r="R109" s="229">
        <v>5</v>
      </c>
      <c r="S109" s="229">
        <v>3</v>
      </c>
      <c r="T109" s="230">
        <v>3</v>
      </c>
      <c r="U109" s="229">
        <v>3</v>
      </c>
      <c r="V109" s="231">
        <v>5</v>
      </c>
      <c r="W109" s="230">
        <v>4</v>
      </c>
      <c r="X109" s="230">
        <v>2</v>
      </c>
      <c r="Y109" s="229">
        <v>4</v>
      </c>
      <c r="Z109" s="229">
        <v>4</v>
      </c>
      <c r="AA109" s="229">
        <v>5</v>
      </c>
      <c r="AB109" s="228">
        <v>5</v>
      </c>
    </row>
    <row r="110" spans="1:28" x14ac:dyDescent="0.3">
      <c r="A110" s="259">
        <v>24</v>
      </c>
      <c r="B110" s="259" t="s">
        <v>90</v>
      </c>
      <c r="C110" s="259">
        <v>10</v>
      </c>
      <c r="D110" s="283" t="s">
        <v>91</v>
      </c>
      <c r="E110" s="286">
        <v>113965</v>
      </c>
      <c r="F110" s="256">
        <v>1</v>
      </c>
      <c r="G110" s="255">
        <v>1</v>
      </c>
      <c r="H110" s="255">
        <v>1</v>
      </c>
      <c r="I110" s="255">
        <v>1</v>
      </c>
      <c r="J110" s="254">
        <v>0.26003158867939413</v>
      </c>
      <c r="K110" s="254">
        <v>0.51316578128902657</v>
      </c>
      <c r="L110" s="254">
        <v>0.84823544072239565</v>
      </c>
      <c r="M110" s="251">
        <v>5</v>
      </c>
      <c r="N110" s="251">
        <v>5</v>
      </c>
      <c r="O110" s="251">
        <v>5</v>
      </c>
      <c r="P110" s="251">
        <v>5</v>
      </c>
      <c r="Q110" s="251">
        <v>2</v>
      </c>
      <c r="R110" s="251">
        <v>5</v>
      </c>
      <c r="S110" s="251">
        <v>2</v>
      </c>
      <c r="T110" s="252">
        <v>5</v>
      </c>
      <c r="U110" s="251">
        <v>1</v>
      </c>
      <c r="V110" s="253">
        <v>4</v>
      </c>
      <c r="W110" s="252">
        <v>1</v>
      </c>
      <c r="X110" s="252">
        <v>2</v>
      </c>
      <c r="Y110" s="251">
        <v>5</v>
      </c>
      <c r="Z110" s="251">
        <v>5</v>
      </c>
      <c r="AA110" s="251">
        <v>5</v>
      </c>
      <c r="AB110" s="250">
        <v>5</v>
      </c>
    </row>
    <row r="111" spans="1:28" x14ac:dyDescent="0.3">
      <c r="A111" s="248"/>
      <c r="B111" s="248"/>
      <c r="C111" s="248"/>
      <c r="D111" s="282"/>
      <c r="E111" s="246">
        <v>110456</v>
      </c>
      <c r="F111" s="245" t="s">
        <v>42</v>
      </c>
      <c r="G111" s="244">
        <v>4</v>
      </c>
      <c r="H111" s="244">
        <v>4</v>
      </c>
      <c r="I111" s="244">
        <v>4</v>
      </c>
      <c r="J111" s="243">
        <v>0.24456856946749816</v>
      </c>
      <c r="K111" s="243">
        <v>0.48288070065107941</v>
      </c>
      <c r="L111" s="243">
        <v>0.77547116128859483</v>
      </c>
      <c r="M111" s="240">
        <v>5</v>
      </c>
      <c r="N111" s="240">
        <v>3</v>
      </c>
      <c r="O111" s="240">
        <v>5</v>
      </c>
      <c r="P111" s="240">
        <v>5</v>
      </c>
      <c r="Q111" s="240">
        <v>2</v>
      </c>
      <c r="R111" s="240">
        <v>4</v>
      </c>
      <c r="S111" s="240">
        <v>3</v>
      </c>
      <c r="T111" s="241">
        <v>3</v>
      </c>
      <c r="U111" s="240">
        <v>1</v>
      </c>
      <c r="V111" s="242">
        <v>5</v>
      </c>
      <c r="W111" s="241">
        <v>2</v>
      </c>
      <c r="X111" s="241">
        <v>4</v>
      </c>
      <c r="Y111" s="240">
        <v>4</v>
      </c>
      <c r="Z111" s="240">
        <v>5</v>
      </c>
      <c r="AA111" s="240">
        <v>5</v>
      </c>
      <c r="AB111" s="239">
        <v>5</v>
      </c>
    </row>
    <row r="112" spans="1:28" x14ac:dyDescent="0.3">
      <c r="A112" s="248"/>
      <c r="B112" s="248"/>
      <c r="C112" s="248"/>
      <c r="D112" s="285" t="s">
        <v>37</v>
      </c>
      <c r="E112" s="246">
        <v>110138</v>
      </c>
      <c r="F112" s="245">
        <v>3</v>
      </c>
      <c r="G112" s="244">
        <v>3</v>
      </c>
      <c r="H112" s="244">
        <v>3</v>
      </c>
      <c r="I112" s="244">
        <v>3</v>
      </c>
      <c r="J112" s="243">
        <v>0.2471211952417309</v>
      </c>
      <c r="K112" s="243">
        <v>0.48802982234196851</v>
      </c>
      <c r="L112" s="243">
        <v>0.7840366687752669</v>
      </c>
      <c r="M112" s="240">
        <v>5</v>
      </c>
      <c r="N112" s="240">
        <v>3</v>
      </c>
      <c r="O112" s="240">
        <v>5</v>
      </c>
      <c r="P112" s="240">
        <v>5</v>
      </c>
      <c r="Q112" s="240">
        <v>2</v>
      </c>
      <c r="R112" s="240">
        <v>5</v>
      </c>
      <c r="S112" s="240">
        <v>2</v>
      </c>
      <c r="T112" s="241">
        <v>3</v>
      </c>
      <c r="U112" s="240">
        <v>1</v>
      </c>
      <c r="V112" s="242">
        <v>5</v>
      </c>
      <c r="W112" s="241">
        <v>2</v>
      </c>
      <c r="X112" s="241">
        <v>4</v>
      </c>
      <c r="Y112" s="240">
        <v>4</v>
      </c>
      <c r="Z112" s="240">
        <v>5</v>
      </c>
      <c r="AA112" s="240">
        <v>4</v>
      </c>
      <c r="AB112" s="239">
        <v>5</v>
      </c>
    </row>
    <row r="113" spans="1:28" ht="15" thickBot="1" x14ac:dyDescent="0.35">
      <c r="A113" s="237"/>
      <c r="B113" s="237"/>
      <c r="C113" s="237"/>
      <c r="D113" s="236">
        <v>5115560</v>
      </c>
      <c r="E113" s="235">
        <v>111462</v>
      </c>
      <c r="F113" s="234">
        <v>2</v>
      </c>
      <c r="G113" s="233">
        <v>2</v>
      </c>
      <c r="H113" s="233">
        <v>2</v>
      </c>
      <c r="I113" s="233">
        <v>2</v>
      </c>
      <c r="J113" s="232">
        <v>0.24827864661137525</v>
      </c>
      <c r="K113" s="232">
        <v>0.49040681431410399</v>
      </c>
      <c r="L113" s="232">
        <v>0.78736235351240036</v>
      </c>
      <c r="M113" s="229">
        <v>5</v>
      </c>
      <c r="N113" s="229">
        <v>3</v>
      </c>
      <c r="O113" s="229">
        <v>5</v>
      </c>
      <c r="P113" s="229">
        <v>5</v>
      </c>
      <c r="Q113" s="229">
        <v>2</v>
      </c>
      <c r="R113" s="229">
        <v>5</v>
      </c>
      <c r="S113" s="229">
        <v>2</v>
      </c>
      <c r="T113" s="230">
        <v>3</v>
      </c>
      <c r="U113" s="229">
        <v>1</v>
      </c>
      <c r="V113" s="231">
        <v>5</v>
      </c>
      <c r="W113" s="230">
        <v>3</v>
      </c>
      <c r="X113" s="230">
        <v>2</v>
      </c>
      <c r="Y113" s="229">
        <v>5</v>
      </c>
      <c r="Z113" s="229">
        <v>2</v>
      </c>
      <c r="AA113" s="229">
        <v>5</v>
      </c>
      <c r="AB113" s="228">
        <v>2</v>
      </c>
    </row>
    <row r="114" spans="1:28" x14ac:dyDescent="0.3">
      <c r="A114" s="259">
        <v>25</v>
      </c>
      <c r="B114" s="259" t="s">
        <v>90</v>
      </c>
      <c r="C114" s="259">
        <v>20</v>
      </c>
      <c r="D114" s="283" t="s">
        <v>96</v>
      </c>
      <c r="E114" s="257">
        <v>110456</v>
      </c>
      <c r="F114" s="256" t="s">
        <v>42</v>
      </c>
      <c r="G114" s="255">
        <v>3</v>
      </c>
      <c r="H114" s="255">
        <v>3</v>
      </c>
      <c r="I114" s="255">
        <v>3</v>
      </c>
      <c r="J114" s="254">
        <v>0.28242223575032238</v>
      </c>
      <c r="K114" s="254">
        <v>0.47766874738747234</v>
      </c>
      <c r="L114" s="254">
        <v>0.54794458752428687</v>
      </c>
      <c r="M114" s="251">
        <v>5</v>
      </c>
      <c r="N114" s="251">
        <v>3</v>
      </c>
      <c r="O114" s="251">
        <v>5</v>
      </c>
      <c r="P114" s="251">
        <v>5</v>
      </c>
      <c r="Q114" s="251">
        <v>2</v>
      </c>
      <c r="R114" s="251">
        <v>3</v>
      </c>
      <c r="S114" s="251">
        <v>3</v>
      </c>
      <c r="T114" s="252">
        <v>3</v>
      </c>
      <c r="U114" s="251">
        <v>1</v>
      </c>
      <c r="V114" s="253">
        <v>1</v>
      </c>
      <c r="W114" s="252">
        <v>2</v>
      </c>
      <c r="X114" s="252">
        <v>4</v>
      </c>
      <c r="Y114" s="251">
        <v>4</v>
      </c>
      <c r="Z114" s="251">
        <v>5</v>
      </c>
      <c r="AA114" s="251">
        <v>5</v>
      </c>
      <c r="AB114" s="250">
        <v>5</v>
      </c>
    </row>
    <row r="115" spans="1:28" x14ac:dyDescent="0.3">
      <c r="A115" s="248"/>
      <c r="B115" s="248"/>
      <c r="C115" s="248"/>
      <c r="D115" s="282"/>
      <c r="E115" s="246">
        <v>110138</v>
      </c>
      <c r="F115" s="245">
        <v>1</v>
      </c>
      <c r="G115" s="244">
        <v>1</v>
      </c>
      <c r="H115" s="244">
        <v>1</v>
      </c>
      <c r="I115" s="244">
        <v>1</v>
      </c>
      <c r="J115" s="243">
        <v>0.36324256354385309</v>
      </c>
      <c r="K115" s="243">
        <v>0.60275320756853024</v>
      </c>
      <c r="L115" s="243">
        <v>0.9149026154787836</v>
      </c>
      <c r="M115" s="240">
        <v>5</v>
      </c>
      <c r="N115" s="240">
        <v>3</v>
      </c>
      <c r="O115" s="240">
        <v>5</v>
      </c>
      <c r="P115" s="240">
        <v>3</v>
      </c>
      <c r="Q115" s="240">
        <v>2</v>
      </c>
      <c r="R115" s="240">
        <v>5</v>
      </c>
      <c r="S115" s="240">
        <v>2</v>
      </c>
      <c r="T115" s="241">
        <v>3</v>
      </c>
      <c r="U115" s="240">
        <v>1</v>
      </c>
      <c r="V115" s="242">
        <v>5</v>
      </c>
      <c r="W115" s="241">
        <v>2</v>
      </c>
      <c r="X115" s="241">
        <v>4</v>
      </c>
      <c r="Y115" s="240">
        <v>4</v>
      </c>
      <c r="Z115" s="240">
        <v>5</v>
      </c>
      <c r="AA115" s="240">
        <v>4</v>
      </c>
      <c r="AB115" s="239">
        <v>5</v>
      </c>
    </row>
    <row r="116" spans="1:28" ht="15" thickBot="1" x14ac:dyDescent="0.35">
      <c r="A116" s="237"/>
      <c r="B116" s="237"/>
      <c r="C116" s="237"/>
      <c r="D116" s="236" t="s">
        <v>97</v>
      </c>
      <c r="E116" s="235">
        <v>111462</v>
      </c>
      <c r="F116" s="234">
        <v>2</v>
      </c>
      <c r="G116" s="233">
        <v>2</v>
      </c>
      <c r="H116" s="233">
        <v>2</v>
      </c>
      <c r="I116" s="233">
        <v>2</v>
      </c>
      <c r="J116" s="232">
        <v>0.35433520070582297</v>
      </c>
      <c r="K116" s="232">
        <v>0.58988417676056881</v>
      </c>
      <c r="L116" s="232">
        <v>0.86917609186159861</v>
      </c>
      <c r="M116" s="229">
        <v>5</v>
      </c>
      <c r="N116" s="229">
        <v>3</v>
      </c>
      <c r="O116" s="229">
        <v>5</v>
      </c>
      <c r="P116" s="229">
        <v>5</v>
      </c>
      <c r="Q116" s="229">
        <v>2</v>
      </c>
      <c r="R116" s="229">
        <v>5</v>
      </c>
      <c r="S116" s="229">
        <v>2</v>
      </c>
      <c r="T116" s="230">
        <v>1</v>
      </c>
      <c r="U116" s="229">
        <v>1</v>
      </c>
      <c r="V116" s="231">
        <v>5</v>
      </c>
      <c r="W116" s="230">
        <v>3</v>
      </c>
      <c r="X116" s="230">
        <v>2</v>
      </c>
      <c r="Y116" s="229">
        <v>5</v>
      </c>
      <c r="Z116" s="229">
        <v>2</v>
      </c>
      <c r="AA116" s="229">
        <v>5</v>
      </c>
      <c r="AB116" s="228">
        <v>2</v>
      </c>
    </row>
    <row r="117" spans="1:28" x14ac:dyDescent="0.3">
      <c r="A117" s="259">
        <v>26</v>
      </c>
      <c r="B117" s="259" t="s">
        <v>90</v>
      </c>
      <c r="C117" s="259">
        <v>30</v>
      </c>
      <c r="D117" s="284" t="s">
        <v>98</v>
      </c>
      <c r="E117" s="257">
        <v>110456</v>
      </c>
      <c r="F117" s="256">
        <v>1</v>
      </c>
      <c r="G117" s="255">
        <v>1</v>
      </c>
      <c r="H117" s="255">
        <v>1</v>
      </c>
      <c r="I117" s="287">
        <v>2</v>
      </c>
      <c r="J117" s="254">
        <v>0.33859262954238334</v>
      </c>
      <c r="K117" s="254">
        <v>0.5834368555043199</v>
      </c>
      <c r="L117" s="254">
        <v>0.94346963145400742</v>
      </c>
      <c r="M117" s="251">
        <v>5</v>
      </c>
      <c r="N117" s="251">
        <v>3</v>
      </c>
      <c r="O117" s="251">
        <v>5</v>
      </c>
      <c r="P117" s="251">
        <v>5</v>
      </c>
      <c r="Q117" s="251">
        <v>2</v>
      </c>
      <c r="R117" s="251">
        <v>5</v>
      </c>
      <c r="S117" s="251">
        <v>3</v>
      </c>
      <c r="T117" s="252">
        <v>3</v>
      </c>
      <c r="U117" s="251">
        <v>1</v>
      </c>
      <c r="V117" s="253">
        <v>2</v>
      </c>
      <c r="W117" s="252">
        <v>2</v>
      </c>
      <c r="X117" s="252">
        <v>4</v>
      </c>
      <c r="Y117" s="251">
        <v>4</v>
      </c>
      <c r="Z117" s="251">
        <v>5</v>
      </c>
      <c r="AA117" s="251">
        <v>5</v>
      </c>
      <c r="AB117" s="250">
        <v>2</v>
      </c>
    </row>
    <row r="118" spans="1:28" x14ac:dyDescent="0.3">
      <c r="A118" s="248"/>
      <c r="B118" s="248"/>
      <c r="C118" s="248"/>
      <c r="D118" s="285" t="s">
        <v>37</v>
      </c>
      <c r="E118" s="246">
        <v>110138</v>
      </c>
      <c r="F118" s="245">
        <v>3</v>
      </c>
      <c r="G118" s="244">
        <v>3</v>
      </c>
      <c r="H118" s="244">
        <v>3</v>
      </c>
      <c r="I118" s="244">
        <v>3</v>
      </c>
      <c r="J118" s="243">
        <v>0.3251410007970999</v>
      </c>
      <c r="K118" s="243">
        <v>0.5606044300278592</v>
      </c>
      <c r="L118" s="243">
        <v>0.90616553178191894</v>
      </c>
      <c r="M118" s="240">
        <v>5</v>
      </c>
      <c r="N118" s="240">
        <v>3</v>
      </c>
      <c r="O118" s="240">
        <v>5</v>
      </c>
      <c r="P118" s="240">
        <v>3</v>
      </c>
      <c r="Q118" s="240">
        <v>2</v>
      </c>
      <c r="R118" s="240">
        <v>5</v>
      </c>
      <c r="S118" s="240">
        <v>2</v>
      </c>
      <c r="T118" s="241">
        <v>3</v>
      </c>
      <c r="U118" s="240">
        <v>1</v>
      </c>
      <c r="V118" s="242">
        <v>2</v>
      </c>
      <c r="W118" s="241">
        <v>2</v>
      </c>
      <c r="X118" s="241">
        <v>4</v>
      </c>
      <c r="Y118" s="240">
        <v>4</v>
      </c>
      <c r="Z118" s="240">
        <v>5</v>
      </c>
      <c r="AA118" s="240">
        <v>4</v>
      </c>
      <c r="AB118" s="239">
        <v>2</v>
      </c>
    </row>
    <row r="119" spans="1:28" ht="15" thickBot="1" x14ac:dyDescent="0.35">
      <c r="A119" s="237"/>
      <c r="B119" s="237"/>
      <c r="C119" s="237"/>
      <c r="D119" s="281">
        <v>2150000</v>
      </c>
      <c r="E119" s="235">
        <v>111462</v>
      </c>
      <c r="F119" s="234">
        <v>2</v>
      </c>
      <c r="G119" s="233">
        <v>2</v>
      </c>
      <c r="H119" s="233">
        <v>2</v>
      </c>
      <c r="I119" s="280">
        <v>1</v>
      </c>
      <c r="J119" s="232">
        <v>0.33626636966051515</v>
      </c>
      <c r="K119" s="232">
        <v>0.57994576814609466</v>
      </c>
      <c r="L119" s="232">
        <v>0.94614951370548372</v>
      </c>
      <c r="M119" s="229">
        <v>5</v>
      </c>
      <c r="N119" s="229">
        <v>3</v>
      </c>
      <c r="O119" s="229">
        <v>5</v>
      </c>
      <c r="P119" s="229">
        <v>5</v>
      </c>
      <c r="Q119" s="229">
        <v>2</v>
      </c>
      <c r="R119" s="229">
        <v>5</v>
      </c>
      <c r="S119" s="229">
        <v>2</v>
      </c>
      <c r="T119" s="230">
        <v>3</v>
      </c>
      <c r="U119" s="229">
        <v>1</v>
      </c>
      <c r="V119" s="231">
        <v>2</v>
      </c>
      <c r="W119" s="230">
        <v>3</v>
      </c>
      <c r="X119" s="230">
        <v>2</v>
      </c>
      <c r="Y119" s="229">
        <v>5</v>
      </c>
      <c r="Z119" s="229">
        <v>2</v>
      </c>
      <c r="AA119" s="229">
        <v>5</v>
      </c>
      <c r="AB119" s="228">
        <v>2</v>
      </c>
    </row>
    <row r="120" spans="1:28" x14ac:dyDescent="0.3">
      <c r="A120" s="259">
        <v>27</v>
      </c>
      <c r="B120" s="259" t="s">
        <v>90</v>
      </c>
      <c r="C120" s="259">
        <v>40</v>
      </c>
      <c r="D120" s="284" t="s">
        <v>99</v>
      </c>
      <c r="E120" s="286">
        <v>113965</v>
      </c>
      <c r="F120" s="256">
        <v>1</v>
      </c>
      <c r="G120" s="255">
        <v>1</v>
      </c>
      <c r="H120" s="255">
        <v>1</v>
      </c>
      <c r="I120" s="255">
        <v>1</v>
      </c>
      <c r="J120" s="254">
        <v>0.27195730506976873</v>
      </c>
      <c r="K120" s="254">
        <v>0.52387691412911319</v>
      </c>
      <c r="L120" s="254">
        <v>0.83806546056571551</v>
      </c>
      <c r="M120" s="251">
        <v>5</v>
      </c>
      <c r="N120" s="251">
        <v>5</v>
      </c>
      <c r="O120" s="251">
        <v>5</v>
      </c>
      <c r="P120" s="251">
        <v>5</v>
      </c>
      <c r="Q120" s="251">
        <v>2</v>
      </c>
      <c r="R120" s="251">
        <v>5</v>
      </c>
      <c r="S120" s="251">
        <v>2</v>
      </c>
      <c r="T120" s="252">
        <v>5</v>
      </c>
      <c r="U120" s="251">
        <v>1</v>
      </c>
      <c r="V120" s="253">
        <v>4</v>
      </c>
      <c r="W120" s="252">
        <v>1</v>
      </c>
      <c r="X120" s="252">
        <v>1</v>
      </c>
      <c r="Y120" s="251">
        <v>4</v>
      </c>
      <c r="Z120" s="251">
        <v>5</v>
      </c>
      <c r="AA120" s="251">
        <v>5</v>
      </c>
      <c r="AB120" s="250">
        <v>5</v>
      </c>
    </row>
    <row r="121" spans="1:28" x14ac:dyDescent="0.3">
      <c r="A121" s="248"/>
      <c r="B121" s="248"/>
      <c r="C121" s="248"/>
      <c r="D121" s="285"/>
      <c r="E121" s="246">
        <v>110456</v>
      </c>
      <c r="F121" s="245">
        <v>4</v>
      </c>
      <c r="G121" s="244">
        <v>4</v>
      </c>
      <c r="H121" s="244">
        <v>4</v>
      </c>
      <c r="I121" s="244">
        <v>4</v>
      </c>
      <c r="J121" s="243">
        <v>0.21450607847945263</v>
      </c>
      <c r="K121" s="243">
        <v>0.41736667390449095</v>
      </c>
      <c r="L121" s="243">
        <v>0.53099592423202269</v>
      </c>
      <c r="M121" s="240">
        <v>5</v>
      </c>
      <c r="N121" s="240">
        <v>3</v>
      </c>
      <c r="O121" s="240">
        <v>5</v>
      </c>
      <c r="P121" s="240">
        <v>5</v>
      </c>
      <c r="Q121" s="240">
        <v>2</v>
      </c>
      <c r="R121" s="240">
        <v>5</v>
      </c>
      <c r="S121" s="240">
        <v>3</v>
      </c>
      <c r="T121" s="241">
        <v>3</v>
      </c>
      <c r="U121" s="240">
        <v>1</v>
      </c>
      <c r="V121" s="242">
        <v>1</v>
      </c>
      <c r="W121" s="241">
        <v>2</v>
      </c>
      <c r="X121" s="241">
        <v>4</v>
      </c>
      <c r="Y121" s="240">
        <v>5</v>
      </c>
      <c r="Z121" s="240">
        <v>5</v>
      </c>
      <c r="AA121" s="240">
        <v>5</v>
      </c>
      <c r="AB121" s="239">
        <v>5</v>
      </c>
    </row>
    <row r="122" spans="1:28" x14ac:dyDescent="0.3">
      <c r="A122" s="248"/>
      <c r="B122" s="248"/>
      <c r="C122" s="248"/>
      <c r="D122" s="285" t="s">
        <v>37</v>
      </c>
      <c r="E122" s="246">
        <v>110138</v>
      </c>
      <c r="F122" s="245">
        <v>2</v>
      </c>
      <c r="G122" s="244">
        <v>2</v>
      </c>
      <c r="H122" s="244">
        <v>2</v>
      </c>
      <c r="I122" s="244">
        <v>2</v>
      </c>
      <c r="J122" s="243">
        <v>0.25859613845173979</v>
      </c>
      <c r="K122" s="243">
        <v>0.4965055544789152</v>
      </c>
      <c r="L122" s="243">
        <v>0.78640351263067954</v>
      </c>
      <c r="M122" s="240">
        <v>5</v>
      </c>
      <c r="N122" s="240">
        <v>3</v>
      </c>
      <c r="O122" s="240">
        <v>5</v>
      </c>
      <c r="P122" s="240">
        <v>3</v>
      </c>
      <c r="Q122" s="240">
        <v>2</v>
      </c>
      <c r="R122" s="240">
        <v>5</v>
      </c>
      <c r="S122" s="240">
        <v>2</v>
      </c>
      <c r="T122" s="241">
        <v>3</v>
      </c>
      <c r="U122" s="240">
        <v>1</v>
      </c>
      <c r="V122" s="242">
        <v>5</v>
      </c>
      <c r="W122" s="241">
        <v>2</v>
      </c>
      <c r="X122" s="241">
        <v>4</v>
      </c>
      <c r="Y122" s="240">
        <v>4</v>
      </c>
      <c r="Z122" s="240">
        <v>5</v>
      </c>
      <c r="AA122" s="240">
        <v>4</v>
      </c>
      <c r="AB122" s="239">
        <v>5</v>
      </c>
    </row>
    <row r="123" spans="1:28" ht="15" thickBot="1" x14ac:dyDescent="0.35">
      <c r="A123" s="237"/>
      <c r="B123" s="237"/>
      <c r="C123" s="237"/>
      <c r="D123" s="236">
        <v>1350000</v>
      </c>
      <c r="E123" s="235">
        <v>111462</v>
      </c>
      <c r="F123" s="234">
        <v>3</v>
      </c>
      <c r="G123" s="233">
        <v>3</v>
      </c>
      <c r="H123" s="233">
        <v>3</v>
      </c>
      <c r="I123" s="233">
        <v>3</v>
      </c>
      <c r="J123" s="232">
        <v>0.25494047799903724</v>
      </c>
      <c r="K123" s="232">
        <v>0.49150196917619376</v>
      </c>
      <c r="L123" s="232">
        <v>0.7567341858544544</v>
      </c>
      <c r="M123" s="229">
        <v>5</v>
      </c>
      <c r="N123" s="229">
        <v>3</v>
      </c>
      <c r="O123" s="229">
        <v>5</v>
      </c>
      <c r="P123" s="229">
        <v>5</v>
      </c>
      <c r="Q123" s="229">
        <v>2</v>
      </c>
      <c r="R123" s="229">
        <v>5</v>
      </c>
      <c r="S123" s="229">
        <v>2</v>
      </c>
      <c r="T123" s="230">
        <v>1</v>
      </c>
      <c r="U123" s="229">
        <v>1</v>
      </c>
      <c r="V123" s="231">
        <v>5</v>
      </c>
      <c r="W123" s="230">
        <v>3</v>
      </c>
      <c r="X123" s="230">
        <v>2</v>
      </c>
      <c r="Y123" s="229">
        <v>5</v>
      </c>
      <c r="Z123" s="229">
        <v>2</v>
      </c>
      <c r="AA123" s="229">
        <v>5</v>
      </c>
      <c r="AB123" s="228">
        <v>2</v>
      </c>
    </row>
    <row r="124" spans="1:28" x14ac:dyDescent="0.3">
      <c r="A124" s="259">
        <v>28</v>
      </c>
      <c r="B124" s="259" t="s">
        <v>90</v>
      </c>
      <c r="C124" s="259">
        <v>50</v>
      </c>
      <c r="D124" s="283" t="s">
        <v>100</v>
      </c>
      <c r="E124" s="286">
        <v>113965</v>
      </c>
      <c r="F124" s="256">
        <v>1</v>
      </c>
      <c r="G124" s="255">
        <v>1</v>
      </c>
      <c r="H124" s="255">
        <v>1</v>
      </c>
      <c r="I124" s="255">
        <v>1</v>
      </c>
      <c r="J124" s="254">
        <v>0.25728439276414483</v>
      </c>
      <c r="K124" s="254">
        <v>0.50601930917083016</v>
      </c>
      <c r="L124" s="254">
        <v>0.82448824588348002</v>
      </c>
      <c r="M124" s="251">
        <v>5</v>
      </c>
      <c r="N124" s="251">
        <v>5</v>
      </c>
      <c r="O124" s="251">
        <v>5</v>
      </c>
      <c r="P124" s="251">
        <v>5</v>
      </c>
      <c r="Q124" s="251">
        <v>2</v>
      </c>
      <c r="R124" s="251">
        <v>5</v>
      </c>
      <c r="S124" s="251">
        <v>2</v>
      </c>
      <c r="T124" s="252">
        <v>5</v>
      </c>
      <c r="U124" s="251">
        <v>1</v>
      </c>
      <c r="V124" s="253">
        <v>3</v>
      </c>
      <c r="W124" s="252">
        <v>1</v>
      </c>
      <c r="X124" s="252">
        <v>1</v>
      </c>
      <c r="Y124" s="251">
        <v>4</v>
      </c>
      <c r="Z124" s="251">
        <v>5</v>
      </c>
      <c r="AA124" s="251">
        <v>5</v>
      </c>
      <c r="AB124" s="250">
        <v>5</v>
      </c>
    </row>
    <row r="125" spans="1:28" x14ac:dyDescent="0.3">
      <c r="A125" s="248"/>
      <c r="B125" s="248"/>
      <c r="C125" s="248"/>
      <c r="D125" s="282"/>
      <c r="E125" s="246">
        <v>110456</v>
      </c>
      <c r="F125" s="245" t="s">
        <v>42</v>
      </c>
      <c r="G125" s="244">
        <v>4</v>
      </c>
      <c r="H125" s="244">
        <v>4</v>
      </c>
      <c r="I125" s="244">
        <v>4</v>
      </c>
      <c r="J125" s="243">
        <v>0.24459695024894695</v>
      </c>
      <c r="K125" s="243">
        <v>0.48074758171274734</v>
      </c>
      <c r="L125" s="243">
        <v>0.75689778539635411</v>
      </c>
      <c r="M125" s="240">
        <v>5</v>
      </c>
      <c r="N125" s="240">
        <v>3</v>
      </c>
      <c r="O125" s="240">
        <v>5</v>
      </c>
      <c r="P125" s="240">
        <v>5</v>
      </c>
      <c r="Q125" s="240">
        <v>2</v>
      </c>
      <c r="R125" s="240">
        <v>3</v>
      </c>
      <c r="S125" s="240">
        <v>3</v>
      </c>
      <c r="T125" s="241">
        <v>3</v>
      </c>
      <c r="U125" s="240">
        <v>1</v>
      </c>
      <c r="V125" s="242">
        <v>4</v>
      </c>
      <c r="W125" s="241">
        <v>2</v>
      </c>
      <c r="X125" s="241">
        <v>4</v>
      </c>
      <c r="Y125" s="240">
        <v>5</v>
      </c>
      <c r="Z125" s="240">
        <v>5</v>
      </c>
      <c r="AA125" s="240">
        <v>5</v>
      </c>
      <c r="AB125" s="239">
        <v>5</v>
      </c>
    </row>
    <row r="126" spans="1:28" x14ac:dyDescent="0.3">
      <c r="A126" s="248"/>
      <c r="B126" s="248"/>
      <c r="C126" s="248"/>
      <c r="D126" s="285" t="s">
        <v>37</v>
      </c>
      <c r="E126" s="246">
        <v>110138</v>
      </c>
      <c r="F126" s="245">
        <v>3</v>
      </c>
      <c r="G126" s="244">
        <v>3</v>
      </c>
      <c r="H126" s="244">
        <v>3</v>
      </c>
      <c r="I126" s="244">
        <v>3</v>
      </c>
      <c r="J126" s="243">
        <v>0.24547076671804671</v>
      </c>
      <c r="K126" s="243">
        <v>0.482380862073155</v>
      </c>
      <c r="L126" s="243">
        <v>0.77821227935407666</v>
      </c>
      <c r="M126" s="240">
        <v>5</v>
      </c>
      <c r="N126" s="240">
        <v>3</v>
      </c>
      <c r="O126" s="240">
        <v>5</v>
      </c>
      <c r="P126" s="240">
        <v>3</v>
      </c>
      <c r="Q126" s="240">
        <v>2</v>
      </c>
      <c r="R126" s="240">
        <v>5</v>
      </c>
      <c r="S126" s="240">
        <v>2</v>
      </c>
      <c r="T126" s="241">
        <v>3</v>
      </c>
      <c r="U126" s="240">
        <v>1</v>
      </c>
      <c r="V126" s="242">
        <v>4</v>
      </c>
      <c r="W126" s="241">
        <v>2</v>
      </c>
      <c r="X126" s="241">
        <v>4</v>
      </c>
      <c r="Y126" s="240">
        <v>4</v>
      </c>
      <c r="Z126" s="240">
        <v>5</v>
      </c>
      <c r="AA126" s="240">
        <v>4</v>
      </c>
      <c r="AB126" s="239">
        <v>5</v>
      </c>
    </row>
    <row r="127" spans="1:28" ht="15" thickBot="1" x14ac:dyDescent="0.35">
      <c r="A127" s="237"/>
      <c r="B127" s="237"/>
      <c r="C127" s="237"/>
      <c r="D127" s="236">
        <v>3500000</v>
      </c>
      <c r="E127" s="235">
        <v>111462</v>
      </c>
      <c r="F127" s="234">
        <v>2</v>
      </c>
      <c r="G127" s="233">
        <v>2</v>
      </c>
      <c r="H127" s="233">
        <v>2</v>
      </c>
      <c r="I127" s="233">
        <v>2</v>
      </c>
      <c r="J127" s="232">
        <v>0.25264789026885986</v>
      </c>
      <c r="K127" s="232">
        <v>0.4969745203929567</v>
      </c>
      <c r="L127" s="232">
        <v>0.78934529530915709</v>
      </c>
      <c r="M127" s="229">
        <v>5</v>
      </c>
      <c r="N127" s="229">
        <v>3</v>
      </c>
      <c r="O127" s="229">
        <v>5</v>
      </c>
      <c r="P127" s="229">
        <v>5</v>
      </c>
      <c r="Q127" s="229">
        <v>2</v>
      </c>
      <c r="R127" s="229">
        <v>5</v>
      </c>
      <c r="S127" s="229">
        <v>2</v>
      </c>
      <c r="T127" s="230">
        <v>3</v>
      </c>
      <c r="U127" s="229">
        <v>1</v>
      </c>
      <c r="V127" s="231">
        <v>4</v>
      </c>
      <c r="W127" s="230">
        <v>3</v>
      </c>
      <c r="X127" s="230">
        <v>2</v>
      </c>
      <c r="Y127" s="229">
        <v>5</v>
      </c>
      <c r="Z127" s="229">
        <v>2</v>
      </c>
      <c r="AA127" s="229">
        <v>5</v>
      </c>
      <c r="AB127" s="228">
        <v>2</v>
      </c>
    </row>
    <row r="128" spans="1:28" x14ac:dyDescent="0.3">
      <c r="A128" s="259">
        <v>29</v>
      </c>
      <c r="B128" s="259" t="s">
        <v>90</v>
      </c>
      <c r="C128" s="259">
        <v>60</v>
      </c>
      <c r="D128" s="258" t="s">
        <v>101</v>
      </c>
      <c r="E128" s="286">
        <v>113965</v>
      </c>
      <c r="F128" s="256">
        <v>1</v>
      </c>
      <c r="G128" s="255">
        <v>1</v>
      </c>
      <c r="H128" s="255">
        <v>1</v>
      </c>
      <c r="I128" s="255">
        <v>1</v>
      </c>
      <c r="J128" s="254">
        <v>0.27181711056085112</v>
      </c>
      <c r="K128" s="254">
        <v>0.53463884228415059</v>
      </c>
      <c r="L128" s="254">
        <v>0.88566132045610169</v>
      </c>
      <c r="M128" s="251">
        <v>5</v>
      </c>
      <c r="N128" s="251">
        <v>5</v>
      </c>
      <c r="O128" s="251">
        <v>5</v>
      </c>
      <c r="P128" s="251">
        <v>5</v>
      </c>
      <c r="Q128" s="251">
        <v>2</v>
      </c>
      <c r="R128" s="251">
        <v>5</v>
      </c>
      <c r="S128" s="251">
        <v>2</v>
      </c>
      <c r="T128" s="252">
        <v>5</v>
      </c>
      <c r="U128" s="251">
        <v>1</v>
      </c>
      <c r="V128" s="253">
        <v>2</v>
      </c>
      <c r="W128" s="252">
        <v>1</v>
      </c>
      <c r="X128" s="252">
        <v>1</v>
      </c>
      <c r="Y128" s="251">
        <v>4</v>
      </c>
      <c r="Z128" s="251">
        <v>5</v>
      </c>
      <c r="AA128" s="251">
        <v>5</v>
      </c>
      <c r="AB128" s="250">
        <v>5</v>
      </c>
    </row>
    <row r="129" spans="1:28" x14ac:dyDescent="0.3">
      <c r="A129" s="248"/>
      <c r="B129" s="248"/>
      <c r="C129" s="248"/>
      <c r="D129" s="247"/>
      <c r="E129" s="246">
        <v>110456</v>
      </c>
      <c r="F129" s="245">
        <v>2</v>
      </c>
      <c r="G129" s="244">
        <v>2</v>
      </c>
      <c r="H129" s="244">
        <v>2</v>
      </c>
      <c r="I129" s="244">
        <v>2</v>
      </c>
      <c r="J129" s="243">
        <v>0.25797011537964437</v>
      </c>
      <c r="K129" s="243">
        <v>0.50676964171044947</v>
      </c>
      <c r="L129" s="243">
        <v>0.78775730388781728</v>
      </c>
      <c r="M129" s="240">
        <v>5</v>
      </c>
      <c r="N129" s="240">
        <v>3</v>
      </c>
      <c r="O129" s="240">
        <v>5</v>
      </c>
      <c r="P129" s="240">
        <v>5</v>
      </c>
      <c r="Q129" s="240">
        <v>2</v>
      </c>
      <c r="R129" s="240">
        <v>5</v>
      </c>
      <c r="S129" s="240">
        <v>3</v>
      </c>
      <c r="T129" s="241">
        <v>3</v>
      </c>
      <c r="U129" s="240">
        <v>1</v>
      </c>
      <c r="V129" s="242">
        <v>2</v>
      </c>
      <c r="W129" s="241">
        <v>2</v>
      </c>
      <c r="X129" s="241">
        <v>4</v>
      </c>
      <c r="Y129" s="240">
        <v>5</v>
      </c>
      <c r="Z129" s="240">
        <v>5</v>
      </c>
      <c r="AA129" s="240">
        <v>5</v>
      </c>
      <c r="AB129" s="239">
        <v>5</v>
      </c>
    </row>
    <row r="130" spans="1:28" x14ac:dyDescent="0.3">
      <c r="A130" s="248"/>
      <c r="B130" s="248"/>
      <c r="C130" s="248"/>
      <c r="D130" s="285" t="s">
        <v>37</v>
      </c>
      <c r="E130" s="246">
        <v>110138</v>
      </c>
      <c r="F130" s="245" t="s">
        <v>42</v>
      </c>
      <c r="G130" s="244">
        <v>4</v>
      </c>
      <c r="H130" s="244">
        <v>4</v>
      </c>
      <c r="I130" s="244">
        <v>4</v>
      </c>
      <c r="J130" s="243">
        <v>0.23151782525434489</v>
      </c>
      <c r="K130" s="243">
        <v>0.45507802934206576</v>
      </c>
      <c r="L130" s="243">
        <v>0.73788070248521931</v>
      </c>
      <c r="M130" s="240">
        <v>5</v>
      </c>
      <c r="N130" s="240">
        <v>3</v>
      </c>
      <c r="O130" s="240">
        <v>5</v>
      </c>
      <c r="P130" s="240">
        <v>3</v>
      </c>
      <c r="Q130" s="240">
        <v>2</v>
      </c>
      <c r="R130" s="240">
        <v>3</v>
      </c>
      <c r="S130" s="240">
        <v>2</v>
      </c>
      <c r="T130" s="241">
        <v>3</v>
      </c>
      <c r="U130" s="240">
        <v>1</v>
      </c>
      <c r="V130" s="242">
        <v>2</v>
      </c>
      <c r="W130" s="241">
        <v>2</v>
      </c>
      <c r="X130" s="241">
        <v>4</v>
      </c>
      <c r="Y130" s="240">
        <v>4</v>
      </c>
      <c r="Z130" s="240">
        <v>5</v>
      </c>
      <c r="AA130" s="240">
        <v>4</v>
      </c>
      <c r="AB130" s="239">
        <v>5</v>
      </c>
    </row>
    <row r="131" spans="1:28" ht="15" thickBot="1" x14ac:dyDescent="0.35">
      <c r="A131" s="237"/>
      <c r="B131" s="237"/>
      <c r="C131" s="237"/>
      <c r="D131" s="236">
        <v>10750000</v>
      </c>
      <c r="E131" s="235">
        <v>111462</v>
      </c>
      <c r="F131" s="234" t="s">
        <v>42</v>
      </c>
      <c r="G131" s="233">
        <v>3</v>
      </c>
      <c r="H131" s="233">
        <v>3</v>
      </c>
      <c r="I131" s="233">
        <v>3</v>
      </c>
      <c r="J131" s="232">
        <v>0.23869494880515799</v>
      </c>
      <c r="K131" s="232">
        <v>0.46967168766186745</v>
      </c>
      <c r="L131" s="232">
        <v>0.74860604943598108</v>
      </c>
      <c r="M131" s="229">
        <v>5</v>
      </c>
      <c r="N131" s="229">
        <v>3</v>
      </c>
      <c r="O131" s="229">
        <v>5</v>
      </c>
      <c r="P131" s="229">
        <v>5</v>
      </c>
      <c r="Q131" s="229">
        <v>2</v>
      </c>
      <c r="R131" s="229">
        <v>3</v>
      </c>
      <c r="S131" s="229">
        <v>2</v>
      </c>
      <c r="T131" s="230">
        <v>3</v>
      </c>
      <c r="U131" s="229">
        <v>1</v>
      </c>
      <c r="V131" s="231">
        <v>2</v>
      </c>
      <c r="W131" s="230">
        <v>3</v>
      </c>
      <c r="X131" s="230">
        <v>2</v>
      </c>
      <c r="Y131" s="229">
        <v>5</v>
      </c>
      <c r="Z131" s="229">
        <v>2</v>
      </c>
      <c r="AA131" s="229">
        <v>5</v>
      </c>
      <c r="AB131" s="228">
        <v>2</v>
      </c>
    </row>
    <row r="132" spans="1:28" x14ac:dyDescent="0.3">
      <c r="A132" s="259">
        <v>30</v>
      </c>
      <c r="B132" s="259" t="s">
        <v>90</v>
      </c>
      <c r="C132" s="259">
        <v>70</v>
      </c>
      <c r="D132" s="258" t="s">
        <v>102</v>
      </c>
      <c r="E132" s="257">
        <v>110456</v>
      </c>
      <c r="F132" s="256">
        <v>1</v>
      </c>
      <c r="G132" s="255">
        <v>1</v>
      </c>
      <c r="H132" s="255">
        <v>1</v>
      </c>
      <c r="I132" s="255">
        <v>1</v>
      </c>
      <c r="J132" s="254">
        <v>0.34712131232970794</v>
      </c>
      <c r="K132" s="254">
        <v>0.59445357825354617</v>
      </c>
      <c r="L132" s="254">
        <v>0.94906580418734965</v>
      </c>
      <c r="M132" s="251">
        <v>5</v>
      </c>
      <c r="N132" s="251">
        <v>3</v>
      </c>
      <c r="O132" s="251">
        <v>5</v>
      </c>
      <c r="P132" s="251">
        <v>5</v>
      </c>
      <c r="Q132" s="251">
        <v>2</v>
      </c>
      <c r="R132" s="251">
        <v>5</v>
      </c>
      <c r="S132" s="251">
        <v>3</v>
      </c>
      <c r="T132" s="252">
        <v>3</v>
      </c>
      <c r="U132" s="251">
        <v>1</v>
      </c>
      <c r="V132" s="253">
        <v>5</v>
      </c>
      <c r="W132" s="252">
        <v>2</v>
      </c>
      <c r="X132" s="252">
        <v>4</v>
      </c>
      <c r="Y132" s="251">
        <v>5</v>
      </c>
      <c r="Z132" s="251">
        <v>5</v>
      </c>
      <c r="AA132" s="251">
        <v>5</v>
      </c>
      <c r="AB132" s="250">
        <v>5</v>
      </c>
    </row>
    <row r="133" spans="1:28" x14ac:dyDescent="0.3">
      <c r="A133" s="248"/>
      <c r="B133" s="248"/>
      <c r="C133" s="248"/>
      <c r="D133" s="247"/>
      <c r="E133" s="246">
        <v>110138</v>
      </c>
      <c r="F133" s="245">
        <v>2</v>
      </c>
      <c r="G133" s="244">
        <v>2</v>
      </c>
      <c r="H133" s="244">
        <v>2</v>
      </c>
      <c r="I133" s="244">
        <v>2</v>
      </c>
      <c r="J133" s="243">
        <v>0.33099586445157747</v>
      </c>
      <c r="K133" s="243">
        <v>0.56701341140568873</v>
      </c>
      <c r="L133" s="243">
        <v>0.90715465218599389</v>
      </c>
      <c r="M133" s="240">
        <v>5</v>
      </c>
      <c r="N133" s="240">
        <v>3</v>
      </c>
      <c r="O133" s="240">
        <v>5</v>
      </c>
      <c r="P133" s="240">
        <v>3</v>
      </c>
      <c r="Q133" s="240">
        <v>2</v>
      </c>
      <c r="R133" s="240">
        <v>5</v>
      </c>
      <c r="S133" s="240">
        <v>2</v>
      </c>
      <c r="T133" s="241">
        <v>3</v>
      </c>
      <c r="U133" s="240">
        <v>1</v>
      </c>
      <c r="V133" s="242">
        <v>5</v>
      </c>
      <c r="W133" s="241">
        <v>2</v>
      </c>
      <c r="X133" s="241">
        <v>4</v>
      </c>
      <c r="Y133" s="240">
        <v>4</v>
      </c>
      <c r="Z133" s="240">
        <v>5</v>
      </c>
      <c r="AA133" s="240">
        <v>4</v>
      </c>
      <c r="AB133" s="239">
        <v>5</v>
      </c>
    </row>
    <row r="134" spans="1:28" ht="15" thickBot="1" x14ac:dyDescent="0.35">
      <c r="A134" s="237"/>
      <c r="B134" s="237"/>
      <c r="C134" s="237"/>
      <c r="D134" s="236" t="s">
        <v>103</v>
      </c>
      <c r="E134" s="235">
        <v>111462</v>
      </c>
      <c r="F134" s="234">
        <v>3</v>
      </c>
      <c r="G134" s="233">
        <v>3</v>
      </c>
      <c r="H134" s="233">
        <v>3</v>
      </c>
      <c r="I134" s="233">
        <v>3</v>
      </c>
      <c r="J134" s="232">
        <v>0.32188282321871292</v>
      </c>
      <c r="K134" s="232">
        <v>0.55379393802737042</v>
      </c>
      <c r="L134" s="232">
        <v>0.85723915669688344</v>
      </c>
      <c r="M134" s="229">
        <v>5</v>
      </c>
      <c r="N134" s="229">
        <v>3</v>
      </c>
      <c r="O134" s="229">
        <v>5</v>
      </c>
      <c r="P134" s="229">
        <v>5</v>
      </c>
      <c r="Q134" s="229">
        <v>2</v>
      </c>
      <c r="R134" s="229">
        <v>5</v>
      </c>
      <c r="S134" s="229">
        <v>2</v>
      </c>
      <c r="T134" s="230">
        <v>1</v>
      </c>
      <c r="U134" s="229">
        <v>1</v>
      </c>
      <c r="V134" s="231">
        <v>5</v>
      </c>
      <c r="W134" s="230">
        <v>3</v>
      </c>
      <c r="X134" s="230">
        <v>2</v>
      </c>
      <c r="Y134" s="229">
        <v>5</v>
      </c>
      <c r="Z134" s="229">
        <v>2</v>
      </c>
      <c r="AA134" s="229">
        <v>5</v>
      </c>
      <c r="AB134" s="228">
        <v>2</v>
      </c>
    </row>
    <row r="135" spans="1:28" x14ac:dyDescent="0.3">
      <c r="A135" s="259">
        <v>31</v>
      </c>
      <c r="B135" s="259" t="s">
        <v>90</v>
      </c>
      <c r="C135" s="259">
        <v>80</v>
      </c>
      <c r="D135" s="284" t="s">
        <v>104</v>
      </c>
      <c r="E135" s="257">
        <v>110456</v>
      </c>
      <c r="F135" s="256" t="s">
        <v>42</v>
      </c>
      <c r="G135" s="255">
        <v>3</v>
      </c>
      <c r="H135" s="255">
        <v>3</v>
      </c>
      <c r="I135" s="255">
        <v>3</v>
      </c>
      <c r="J135" s="254">
        <v>0.28427334130383186</v>
      </c>
      <c r="K135" s="254">
        <v>0.48087471847744212</v>
      </c>
      <c r="L135" s="254">
        <v>0.54892303429659051</v>
      </c>
      <c r="M135" s="251">
        <v>5</v>
      </c>
      <c r="N135" s="251">
        <v>3</v>
      </c>
      <c r="O135" s="251">
        <v>5</v>
      </c>
      <c r="P135" s="251">
        <v>5</v>
      </c>
      <c r="Q135" s="251">
        <v>2</v>
      </c>
      <c r="R135" s="251">
        <v>3</v>
      </c>
      <c r="S135" s="251">
        <v>3</v>
      </c>
      <c r="T135" s="252">
        <v>3</v>
      </c>
      <c r="U135" s="251">
        <v>1</v>
      </c>
      <c r="V135" s="253">
        <v>1</v>
      </c>
      <c r="W135" s="252">
        <v>2</v>
      </c>
      <c r="X135" s="252">
        <v>4</v>
      </c>
      <c r="Y135" s="251">
        <v>5</v>
      </c>
      <c r="Z135" s="251">
        <v>5</v>
      </c>
      <c r="AA135" s="251">
        <v>5</v>
      </c>
      <c r="AB135" s="250">
        <v>5</v>
      </c>
    </row>
    <row r="136" spans="1:28" x14ac:dyDescent="0.3">
      <c r="A136" s="248"/>
      <c r="B136" s="248"/>
      <c r="C136" s="248"/>
      <c r="D136" s="285" t="s">
        <v>37</v>
      </c>
      <c r="E136" s="246">
        <v>110138</v>
      </c>
      <c r="F136" s="245">
        <v>1</v>
      </c>
      <c r="G136" s="244">
        <v>1</v>
      </c>
      <c r="H136" s="244">
        <v>1</v>
      </c>
      <c r="I136" s="244">
        <v>1</v>
      </c>
      <c r="J136" s="243">
        <v>0.36241984996451554</v>
      </c>
      <c r="K136" s="243">
        <v>0.60135143728710316</v>
      </c>
      <c r="L136" s="243">
        <v>0.91519069759560512</v>
      </c>
      <c r="M136" s="240">
        <v>5</v>
      </c>
      <c r="N136" s="240">
        <v>3</v>
      </c>
      <c r="O136" s="240">
        <v>5</v>
      </c>
      <c r="P136" s="240">
        <v>3</v>
      </c>
      <c r="Q136" s="240">
        <v>2</v>
      </c>
      <c r="R136" s="240">
        <v>5</v>
      </c>
      <c r="S136" s="240">
        <v>2</v>
      </c>
      <c r="T136" s="241">
        <v>3</v>
      </c>
      <c r="U136" s="240">
        <v>1</v>
      </c>
      <c r="V136" s="242">
        <v>5</v>
      </c>
      <c r="W136" s="241">
        <v>2</v>
      </c>
      <c r="X136" s="241">
        <v>4</v>
      </c>
      <c r="Y136" s="240">
        <v>4</v>
      </c>
      <c r="Z136" s="240">
        <v>5</v>
      </c>
      <c r="AA136" s="240">
        <v>4</v>
      </c>
      <c r="AB136" s="239">
        <v>5</v>
      </c>
    </row>
    <row r="137" spans="1:28" ht="15" thickBot="1" x14ac:dyDescent="0.35">
      <c r="A137" s="237"/>
      <c r="B137" s="237"/>
      <c r="C137" s="237"/>
      <c r="D137" s="236">
        <v>1950000</v>
      </c>
      <c r="E137" s="235">
        <v>111462</v>
      </c>
      <c r="F137" s="234">
        <v>2</v>
      </c>
      <c r="G137" s="233">
        <v>2</v>
      </c>
      <c r="H137" s="233">
        <v>2</v>
      </c>
      <c r="I137" s="233">
        <v>2</v>
      </c>
      <c r="J137" s="232">
        <v>0.35330680873165105</v>
      </c>
      <c r="K137" s="232">
        <v>0.58813196390878486</v>
      </c>
      <c r="L137" s="232">
        <v>0.86906993409685862</v>
      </c>
      <c r="M137" s="229">
        <v>5</v>
      </c>
      <c r="N137" s="229">
        <v>3</v>
      </c>
      <c r="O137" s="229">
        <v>5</v>
      </c>
      <c r="P137" s="229">
        <v>5</v>
      </c>
      <c r="Q137" s="229">
        <v>2</v>
      </c>
      <c r="R137" s="229">
        <v>5</v>
      </c>
      <c r="S137" s="229">
        <v>2</v>
      </c>
      <c r="T137" s="230">
        <v>1</v>
      </c>
      <c r="U137" s="229">
        <v>1</v>
      </c>
      <c r="V137" s="231">
        <v>5</v>
      </c>
      <c r="W137" s="230">
        <v>3</v>
      </c>
      <c r="X137" s="230">
        <v>2</v>
      </c>
      <c r="Y137" s="229">
        <v>5</v>
      </c>
      <c r="Z137" s="229">
        <v>2</v>
      </c>
      <c r="AA137" s="229">
        <v>5</v>
      </c>
      <c r="AB137" s="228">
        <v>2</v>
      </c>
    </row>
    <row r="138" spans="1:28" x14ac:dyDescent="0.3">
      <c r="A138" s="259">
        <v>32</v>
      </c>
      <c r="B138" s="259" t="s">
        <v>90</v>
      </c>
      <c r="C138" s="259">
        <v>90</v>
      </c>
      <c r="D138" s="284" t="s">
        <v>105</v>
      </c>
      <c r="E138" s="257">
        <v>110456</v>
      </c>
      <c r="F138" s="256">
        <v>1</v>
      </c>
      <c r="G138" s="255">
        <v>1</v>
      </c>
      <c r="H138" s="255">
        <v>1</v>
      </c>
      <c r="I138" s="255">
        <v>1</v>
      </c>
      <c r="J138" s="254">
        <v>0.53504007268196974</v>
      </c>
      <c r="K138" s="254">
        <v>0.74004897250229351</v>
      </c>
      <c r="L138" s="254">
        <v>0.95374188158166773</v>
      </c>
      <c r="M138" s="251">
        <v>5</v>
      </c>
      <c r="N138" s="251">
        <v>3</v>
      </c>
      <c r="O138" s="251">
        <v>5</v>
      </c>
      <c r="P138" s="251">
        <v>5</v>
      </c>
      <c r="Q138" s="251">
        <v>2</v>
      </c>
      <c r="R138" s="251">
        <v>3</v>
      </c>
      <c r="S138" s="251">
        <v>3</v>
      </c>
      <c r="T138" s="252">
        <v>3</v>
      </c>
      <c r="U138" s="251">
        <v>1</v>
      </c>
      <c r="V138" s="253">
        <v>3</v>
      </c>
      <c r="W138" s="252">
        <v>2</v>
      </c>
      <c r="X138" s="252">
        <v>4</v>
      </c>
      <c r="Y138" s="251">
        <v>5</v>
      </c>
      <c r="Z138" s="251">
        <v>5</v>
      </c>
      <c r="AA138" s="251">
        <v>5</v>
      </c>
      <c r="AB138" s="250">
        <v>5</v>
      </c>
    </row>
    <row r="139" spans="1:28" ht="15" thickBot="1" x14ac:dyDescent="0.35">
      <c r="A139" s="237"/>
      <c r="B139" s="237"/>
      <c r="C139" s="237"/>
      <c r="D139" s="236">
        <v>16500000</v>
      </c>
      <c r="E139" s="235">
        <v>111462</v>
      </c>
      <c r="F139" s="234" t="s">
        <v>42</v>
      </c>
      <c r="G139" s="233">
        <v>2</v>
      </c>
      <c r="H139" s="233">
        <v>2</v>
      </c>
      <c r="I139" s="233">
        <v>2</v>
      </c>
      <c r="J139" s="232">
        <v>0.46495992731802849</v>
      </c>
      <c r="K139" s="232">
        <v>0.65104476913488629</v>
      </c>
      <c r="L139" s="232">
        <v>0.75094551247503194</v>
      </c>
      <c r="M139" s="229">
        <v>5</v>
      </c>
      <c r="N139" s="229">
        <v>3</v>
      </c>
      <c r="O139" s="229">
        <v>5</v>
      </c>
      <c r="P139" s="229">
        <v>5</v>
      </c>
      <c r="Q139" s="229">
        <v>2</v>
      </c>
      <c r="R139" s="229">
        <v>1</v>
      </c>
      <c r="S139" s="229">
        <v>2</v>
      </c>
      <c r="T139" s="230">
        <v>3</v>
      </c>
      <c r="U139" s="229">
        <v>1</v>
      </c>
      <c r="V139" s="231">
        <v>3</v>
      </c>
      <c r="W139" s="230">
        <v>3</v>
      </c>
      <c r="X139" s="230">
        <v>2</v>
      </c>
      <c r="Y139" s="229">
        <v>5</v>
      </c>
      <c r="Z139" s="229">
        <v>2</v>
      </c>
      <c r="AA139" s="229">
        <v>5</v>
      </c>
      <c r="AB139" s="228">
        <v>2</v>
      </c>
    </row>
    <row r="140" spans="1:28" x14ac:dyDescent="0.3">
      <c r="A140" s="259">
        <v>33</v>
      </c>
      <c r="B140" s="259" t="s">
        <v>90</v>
      </c>
      <c r="C140" s="259">
        <v>100</v>
      </c>
      <c r="D140" s="283" t="s">
        <v>106</v>
      </c>
      <c r="E140" s="257">
        <v>110456</v>
      </c>
      <c r="F140" s="256">
        <v>1</v>
      </c>
      <c r="G140" s="255">
        <v>1</v>
      </c>
      <c r="H140" s="255">
        <v>1</v>
      </c>
      <c r="I140" s="255">
        <v>1</v>
      </c>
      <c r="J140" s="254">
        <v>0.35171491692331253</v>
      </c>
      <c r="K140" s="254">
        <v>0.60510205389202265</v>
      </c>
      <c r="L140" s="254">
        <v>0.95144493096365668</v>
      </c>
      <c r="M140" s="251">
        <v>5</v>
      </c>
      <c r="N140" s="251">
        <v>3</v>
      </c>
      <c r="O140" s="251">
        <v>5</v>
      </c>
      <c r="P140" s="251">
        <v>5</v>
      </c>
      <c r="Q140" s="251">
        <v>2</v>
      </c>
      <c r="R140" s="251">
        <v>5</v>
      </c>
      <c r="S140" s="251">
        <v>3</v>
      </c>
      <c r="T140" s="252">
        <v>3</v>
      </c>
      <c r="U140" s="251">
        <v>1</v>
      </c>
      <c r="V140" s="253">
        <v>5</v>
      </c>
      <c r="W140" s="252">
        <v>2</v>
      </c>
      <c r="X140" s="252">
        <v>4</v>
      </c>
      <c r="Y140" s="251">
        <v>5</v>
      </c>
      <c r="Z140" s="251">
        <v>5</v>
      </c>
      <c r="AA140" s="251">
        <v>5</v>
      </c>
      <c r="AB140" s="250">
        <v>5</v>
      </c>
    </row>
    <row r="141" spans="1:28" x14ac:dyDescent="0.3">
      <c r="A141" s="248"/>
      <c r="B141" s="248"/>
      <c r="C141" s="248"/>
      <c r="D141" s="282"/>
      <c r="E141" s="246">
        <v>110138</v>
      </c>
      <c r="F141" s="245">
        <v>2</v>
      </c>
      <c r="G141" s="271">
        <v>3</v>
      </c>
      <c r="H141" s="271">
        <v>3</v>
      </c>
      <c r="I141" s="271">
        <v>3</v>
      </c>
      <c r="J141" s="243">
        <v>0.3194138187231903</v>
      </c>
      <c r="K141" s="243">
        <v>0.54980916312170314</v>
      </c>
      <c r="L141" s="243">
        <v>0.84413799859927963</v>
      </c>
      <c r="M141" s="240">
        <v>5</v>
      </c>
      <c r="N141" s="240">
        <v>3</v>
      </c>
      <c r="O141" s="240">
        <v>5</v>
      </c>
      <c r="P141" s="240">
        <v>3</v>
      </c>
      <c r="Q141" s="240">
        <v>2</v>
      </c>
      <c r="R141" s="240">
        <v>5</v>
      </c>
      <c r="S141" s="240">
        <v>2</v>
      </c>
      <c r="T141" s="241">
        <v>3</v>
      </c>
      <c r="U141" s="240">
        <v>1</v>
      </c>
      <c r="V141" s="242">
        <v>4</v>
      </c>
      <c r="W141" s="241">
        <v>2</v>
      </c>
      <c r="X141" s="241">
        <v>4</v>
      </c>
      <c r="Y141" s="240">
        <v>4</v>
      </c>
      <c r="Z141" s="240">
        <v>5</v>
      </c>
      <c r="AA141" s="240">
        <v>4</v>
      </c>
      <c r="AB141" s="239">
        <v>5</v>
      </c>
    </row>
    <row r="142" spans="1:28" ht="15" thickBot="1" x14ac:dyDescent="0.35">
      <c r="A142" s="237"/>
      <c r="B142" s="237"/>
      <c r="C142" s="237"/>
      <c r="D142" s="281">
        <v>1950000</v>
      </c>
      <c r="E142" s="235">
        <v>111462</v>
      </c>
      <c r="F142" s="234">
        <v>3</v>
      </c>
      <c r="G142" s="280">
        <v>2</v>
      </c>
      <c r="H142" s="280">
        <v>2</v>
      </c>
      <c r="I142" s="280">
        <v>2</v>
      </c>
      <c r="J142" s="232">
        <v>0.32887126435349556</v>
      </c>
      <c r="K142" s="232">
        <v>0.56641222284771897</v>
      </c>
      <c r="L142" s="232">
        <v>0.86246430277413633</v>
      </c>
      <c r="M142" s="229">
        <v>5</v>
      </c>
      <c r="N142" s="229">
        <v>3</v>
      </c>
      <c r="O142" s="229">
        <v>5</v>
      </c>
      <c r="P142" s="229">
        <v>5</v>
      </c>
      <c r="Q142" s="229">
        <v>2</v>
      </c>
      <c r="R142" s="229">
        <v>5</v>
      </c>
      <c r="S142" s="229">
        <v>2</v>
      </c>
      <c r="T142" s="230">
        <v>3</v>
      </c>
      <c r="U142" s="229">
        <v>1</v>
      </c>
      <c r="V142" s="231">
        <v>4</v>
      </c>
      <c r="W142" s="230">
        <v>3</v>
      </c>
      <c r="X142" s="230">
        <v>2</v>
      </c>
      <c r="Y142" s="229">
        <v>5</v>
      </c>
      <c r="Z142" s="229">
        <v>2</v>
      </c>
      <c r="AA142" s="229">
        <v>5</v>
      </c>
      <c r="AB142" s="228">
        <v>2</v>
      </c>
    </row>
    <row r="143" spans="1:28" x14ac:dyDescent="0.3">
      <c r="A143" s="279">
        <v>34</v>
      </c>
      <c r="B143" s="279" t="s">
        <v>90</v>
      </c>
      <c r="C143" s="279">
        <v>110</v>
      </c>
      <c r="D143" s="247" t="s">
        <v>107</v>
      </c>
      <c r="E143" s="278">
        <v>110456</v>
      </c>
      <c r="F143" s="277">
        <v>1</v>
      </c>
      <c r="G143" s="276">
        <v>1</v>
      </c>
      <c r="H143" s="276">
        <v>1</v>
      </c>
      <c r="I143" s="276">
        <v>1</v>
      </c>
      <c r="J143" s="275">
        <v>0.34780762096690898</v>
      </c>
      <c r="K143" s="275">
        <v>0.59530237909368222</v>
      </c>
      <c r="L143" s="275">
        <v>0.94909179209555394</v>
      </c>
      <c r="M143" s="272">
        <v>5</v>
      </c>
      <c r="N143" s="272">
        <v>3</v>
      </c>
      <c r="O143" s="272">
        <v>5</v>
      </c>
      <c r="P143" s="272">
        <v>5</v>
      </c>
      <c r="Q143" s="272">
        <v>2</v>
      </c>
      <c r="R143" s="272">
        <v>5</v>
      </c>
      <c r="S143" s="272">
        <v>3</v>
      </c>
      <c r="T143" s="273">
        <v>3</v>
      </c>
      <c r="U143" s="272">
        <v>1</v>
      </c>
      <c r="V143" s="274">
        <v>5</v>
      </c>
      <c r="W143" s="273">
        <v>2</v>
      </c>
      <c r="X143" s="273">
        <v>4</v>
      </c>
      <c r="Y143" s="272">
        <v>5</v>
      </c>
      <c r="Z143" s="272">
        <v>2</v>
      </c>
      <c r="AA143" s="272">
        <v>5</v>
      </c>
      <c r="AB143" s="272">
        <v>5</v>
      </c>
    </row>
    <row r="144" spans="1:28" x14ac:dyDescent="0.3">
      <c r="A144" s="248"/>
      <c r="B144" s="248"/>
      <c r="C144" s="248"/>
      <c r="D144" s="247"/>
      <c r="E144" s="246">
        <v>110138</v>
      </c>
      <c r="F144" s="245">
        <v>2</v>
      </c>
      <c r="G144" s="271">
        <v>3</v>
      </c>
      <c r="H144" s="271">
        <v>3</v>
      </c>
      <c r="I144" s="244">
        <v>2</v>
      </c>
      <c r="J144" s="243">
        <v>0.32582141059765851</v>
      </c>
      <c r="K144" s="243">
        <v>0.55829162717456671</v>
      </c>
      <c r="L144" s="243">
        <v>0.89762744644913917</v>
      </c>
      <c r="M144" s="240">
        <v>2</v>
      </c>
      <c r="N144" s="240">
        <v>3</v>
      </c>
      <c r="O144" s="240">
        <v>5</v>
      </c>
      <c r="P144" s="240">
        <v>3</v>
      </c>
      <c r="Q144" s="240">
        <v>2</v>
      </c>
      <c r="R144" s="240">
        <v>5</v>
      </c>
      <c r="S144" s="240">
        <v>2</v>
      </c>
      <c r="T144" s="241">
        <v>3</v>
      </c>
      <c r="U144" s="240">
        <v>1</v>
      </c>
      <c r="V144" s="242">
        <v>5</v>
      </c>
      <c r="W144" s="241">
        <v>2</v>
      </c>
      <c r="X144" s="241">
        <v>4</v>
      </c>
      <c r="Y144" s="240">
        <v>4</v>
      </c>
      <c r="Z144" s="240">
        <v>2</v>
      </c>
      <c r="AA144" s="240">
        <v>4</v>
      </c>
      <c r="AB144" s="240">
        <v>5</v>
      </c>
    </row>
    <row r="145" spans="1:28" ht="15" thickBot="1" x14ac:dyDescent="0.35">
      <c r="A145" s="270"/>
      <c r="B145" s="270"/>
      <c r="C145" s="270"/>
      <c r="D145" s="269" t="s">
        <v>103</v>
      </c>
      <c r="E145" s="268">
        <v>111462</v>
      </c>
      <c r="F145" s="267">
        <v>3</v>
      </c>
      <c r="G145" s="266">
        <v>2</v>
      </c>
      <c r="H145" s="266">
        <v>2</v>
      </c>
      <c r="I145" s="265">
        <v>3</v>
      </c>
      <c r="J145" s="264">
        <v>0.32637096843543084</v>
      </c>
      <c r="K145" s="264">
        <v>0.56085111200434934</v>
      </c>
      <c r="L145" s="264">
        <v>0.85979952705276441</v>
      </c>
      <c r="M145" s="261">
        <v>5</v>
      </c>
      <c r="N145" s="261">
        <v>3</v>
      </c>
      <c r="O145" s="261">
        <v>5</v>
      </c>
      <c r="P145" s="261">
        <v>5</v>
      </c>
      <c r="Q145" s="261">
        <v>2</v>
      </c>
      <c r="R145" s="261">
        <v>5</v>
      </c>
      <c r="S145" s="261">
        <v>2</v>
      </c>
      <c r="T145" s="262">
        <v>1</v>
      </c>
      <c r="U145" s="261">
        <v>1</v>
      </c>
      <c r="V145" s="263">
        <v>5</v>
      </c>
      <c r="W145" s="262">
        <v>3</v>
      </c>
      <c r="X145" s="262">
        <v>2</v>
      </c>
      <c r="Y145" s="261">
        <v>5</v>
      </c>
      <c r="Z145" s="261">
        <v>2</v>
      </c>
      <c r="AA145" s="261">
        <v>5</v>
      </c>
      <c r="AB145" s="261">
        <v>2</v>
      </c>
    </row>
    <row r="146" spans="1:28" x14ac:dyDescent="0.3">
      <c r="A146" s="259">
        <v>35</v>
      </c>
      <c r="B146" s="260" t="s">
        <v>108</v>
      </c>
      <c r="C146" s="259">
        <v>10</v>
      </c>
      <c r="D146" s="258" t="s">
        <v>109</v>
      </c>
      <c r="E146" s="257">
        <v>110164</v>
      </c>
      <c r="F146" s="256">
        <v>1</v>
      </c>
      <c r="G146" s="255">
        <v>1</v>
      </c>
      <c r="H146" s="255">
        <v>1</v>
      </c>
      <c r="I146" s="255">
        <v>1</v>
      </c>
      <c r="J146" s="254">
        <v>0.36335885637684395</v>
      </c>
      <c r="K146" s="254">
        <v>0.61235024442588226</v>
      </c>
      <c r="L146" s="254">
        <v>1</v>
      </c>
      <c r="M146" s="251">
        <v>5</v>
      </c>
      <c r="N146" s="251">
        <v>5</v>
      </c>
      <c r="O146" s="251">
        <v>5</v>
      </c>
      <c r="P146" s="251">
        <v>5</v>
      </c>
      <c r="Q146" s="251">
        <v>2</v>
      </c>
      <c r="R146" s="251">
        <v>5</v>
      </c>
      <c r="S146" s="251">
        <v>3</v>
      </c>
      <c r="T146" s="252">
        <v>5</v>
      </c>
      <c r="U146" s="251">
        <v>4</v>
      </c>
      <c r="V146" s="253">
        <v>2</v>
      </c>
      <c r="W146" s="252">
        <v>3</v>
      </c>
      <c r="X146" s="252">
        <v>4</v>
      </c>
      <c r="Y146" s="251">
        <v>2</v>
      </c>
      <c r="Z146" s="251">
        <v>5</v>
      </c>
      <c r="AA146" s="251">
        <v>5</v>
      </c>
      <c r="AB146" s="250">
        <v>5</v>
      </c>
    </row>
    <row r="147" spans="1:28" x14ac:dyDescent="0.3">
      <c r="A147" s="248"/>
      <c r="B147" s="249"/>
      <c r="C147" s="248"/>
      <c r="D147" s="247"/>
      <c r="E147" s="246">
        <v>111394</v>
      </c>
      <c r="F147" s="245">
        <v>2</v>
      </c>
      <c r="G147" s="244">
        <v>2</v>
      </c>
      <c r="H147" s="244">
        <v>2</v>
      </c>
      <c r="I147" s="244">
        <v>2</v>
      </c>
      <c r="J147" s="243">
        <v>0.34556235383827294</v>
      </c>
      <c r="K147" s="243">
        <v>0.58221796893790545</v>
      </c>
      <c r="L147" s="243">
        <v>0.91838149330793795</v>
      </c>
      <c r="M147" s="240">
        <v>5</v>
      </c>
      <c r="N147" s="240">
        <v>5</v>
      </c>
      <c r="O147" s="240">
        <v>4</v>
      </c>
      <c r="P147" s="240">
        <v>3</v>
      </c>
      <c r="Q147" s="240">
        <v>2</v>
      </c>
      <c r="R147" s="240">
        <v>5</v>
      </c>
      <c r="S147" s="240">
        <v>3</v>
      </c>
      <c r="T147" s="241">
        <v>5</v>
      </c>
      <c r="U147" s="240">
        <v>4</v>
      </c>
      <c r="V147" s="242">
        <v>2</v>
      </c>
      <c r="W147" s="241">
        <v>3</v>
      </c>
      <c r="X147" s="241">
        <v>2</v>
      </c>
      <c r="Y147" s="240">
        <v>2</v>
      </c>
      <c r="Z147" s="240">
        <v>4</v>
      </c>
      <c r="AA147" s="240">
        <v>5</v>
      </c>
      <c r="AB147" s="239">
        <v>5</v>
      </c>
    </row>
    <row r="148" spans="1:28" ht="15" thickBot="1" x14ac:dyDescent="0.35">
      <c r="A148" s="237"/>
      <c r="B148" s="238"/>
      <c r="C148" s="237"/>
      <c r="D148" s="236" t="s">
        <v>112</v>
      </c>
      <c r="E148" s="235">
        <v>110132</v>
      </c>
      <c r="F148" s="234">
        <v>3</v>
      </c>
      <c r="G148" s="233">
        <v>3</v>
      </c>
      <c r="H148" s="233">
        <v>3</v>
      </c>
      <c r="I148" s="233">
        <v>3</v>
      </c>
      <c r="J148" s="232">
        <v>0.29107878978488155</v>
      </c>
      <c r="K148" s="232">
        <v>0.4989789860661441</v>
      </c>
      <c r="L148" s="232">
        <v>0.67559816062919453</v>
      </c>
      <c r="M148" s="229">
        <v>3</v>
      </c>
      <c r="N148" s="229">
        <v>1</v>
      </c>
      <c r="O148" s="229">
        <v>4</v>
      </c>
      <c r="P148" s="229">
        <v>5</v>
      </c>
      <c r="Q148" s="229">
        <v>2</v>
      </c>
      <c r="R148" s="229">
        <v>5</v>
      </c>
      <c r="S148" s="229">
        <v>3</v>
      </c>
      <c r="T148" s="230">
        <v>5</v>
      </c>
      <c r="U148" s="229">
        <v>4</v>
      </c>
      <c r="V148" s="231">
        <v>2</v>
      </c>
      <c r="W148" s="230">
        <v>1</v>
      </c>
      <c r="X148" s="230">
        <v>4</v>
      </c>
      <c r="Y148" s="229">
        <v>2</v>
      </c>
      <c r="Z148" s="229">
        <v>5</v>
      </c>
      <c r="AA148" s="229">
        <v>5</v>
      </c>
      <c r="AB148" s="228">
        <v>4</v>
      </c>
    </row>
    <row r="149" spans="1:28" x14ac:dyDescent="0.3">
      <c r="G149" s="227">
        <f>(12/146)</f>
        <v>8.2191780821917804E-2</v>
      </c>
      <c r="H149" s="227">
        <f>(14/146)</f>
        <v>9.5890410958904104E-2</v>
      </c>
      <c r="I149" s="227">
        <f>(29/146)</f>
        <v>0.19863013698630136</v>
      </c>
    </row>
    <row r="150" spans="1:28" x14ac:dyDescent="0.3">
      <c r="G150" s="227">
        <f>1-G149</f>
        <v>0.9178082191780822</v>
      </c>
      <c r="H150" s="227">
        <f>1-H149</f>
        <v>0.90410958904109595</v>
      </c>
      <c r="I150" s="227">
        <f>1-I149</f>
        <v>0.80136986301369861</v>
      </c>
    </row>
    <row r="151" spans="1:28" x14ac:dyDescent="0.3">
      <c r="G151" s="1">
        <f>146-12</f>
        <v>134</v>
      </c>
      <c r="H151" s="1">
        <f>146-14</f>
        <v>132</v>
      </c>
      <c r="I151" s="1">
        <f>146-29</f>
        <v>117</v>
      </c>
    </row>
  </sheetData>
  <mergeCells count="136">
    <mergeCell ref="A3:A4"/>
    <mergeCell ref="B3:B4"/>
    <mergeCell ref="C3:C4"/>
    <mergeCell ref="D3:D4"/>
    <mergeCell ref="A5:A9"/>
    <mergeCell ref="B5:B9"/>
    <mergeCell ref="C5:C9"/>
    <mergeCell ref="D8:D9"/>
    <mergeCell ref="A10:A16"/>
    <mergeCell ref="B10:B16"/>
    <mergeCell ref="C10:C16"/>
    <mergeCell ref="D10:D11"/>
    <mergeCell ref="D14:D16"/>
    <mergeCell ref="A17:A19"/>
    <mergeCell ref="B17:B19"/>
    <mergeCell ref="C17:C19"/>
    <mergeCell ref="D17:D18"/>
    <mergeCell ref="A20:A22"/>
    <mergeCell ref="B20:B22"/>
    <mergeCell ref="C20:C22"/>
    <mergeCell ref="A23:A27"/>
    <mergeCell ref="B23:B27"/>
    <mergeCell ref="C23:C27"/>
    <mergeCell ref="D23:D24"/>
    <mergeCell ref="A28:A32"/>
    <mergeCell ref="B28:B32"/>
    <mergeCell ref="C28:C32"/>
    <mergeCell ref="D31:D32"/>
    <mergeCell ref="A33:A37"/>
    <mergeCell ref="B33:B37"/>
    <mergeCell ref="C33:C37"/>
    <mergeCell ref="D33:D34"/>
    <mergeCell ref="A38:A42"/>
    <mergeCell ref="B38:B42"/>
    <mergeCell ref="C38:C42"/>
    <mergeCell ref="D38:D39"/>
    <mergeCell ref="A43:A47"/>
    <mergeCell ref="B43:B47"/>
    <mergeCell ref="C43:C47"/>
    <mergeCell ref="D43:D44"/>
    <mergeCell ref="A48:A52"/>
    <mergeCell ref="B48:B52"/>
    <mergeCell ref="C48:C52"/>
    <mergeCell ref="D48:D49"/>
    <mergeCell ref="A53:A57"/>
    <mergeCell ref="B53:B57"/>
    <mergeCell ref="C53:C57"/>
    <mergeCell ref="D56:D57"/>
    <mergeCell ref="A58:A62"/>
    <mergeCell ref="B58:B62"/>
    <mergeCell ref="C58:C62"/>
    <mergeCell ref="D61:D62"/>
    <mergeCell ref="A63:A67"/>
    <mergeCell ref="B63:B67"/>
    <mergeCell ref="C63:C67"/>
    <mergeCell ref="D66:D67"/>
    <mergeCell ref="A68:A72"/>
    <mergeCell ref="B68:B72"/>
    <mergeCell ref="C68:C72"/>
    <mergeCell ref="D71:D72"/>
    <mergeCell ref="A73:A77"/>
    <mergeCell ref="B73:B77"/>
    <mergeCell ref="C73:C77"/>
    <mergeCell ref="D76:D77"/>
    <mergeCell ref="A78:A82"/>
    <mergeCell ref="B78:B82"/>
    <mergeCell ref="C78:C82"/>
    <mergeCell ref="D78:D79"/>
    <mergeCell ref="A83:A87"/>
    <mergeCell ref="B83:B87"/>
    <mergeCell ref="C83:C87"/>
    <mergeCell ref="D83:D84"/>
    <mergeCell ref="A88:A92"/>
    <mergeCell ref="B88:B92"/>
    <mergeCell ref="C88:C92"/>
    <mergeCell ref="D88:D89"/>
    <mergeCell ref="A93:A97"/>
    <mergeCell ref="B93:B97"/>
    <mergeCell ref="C93:C97"/>
    <mergeCell ref="D93:D94"/>
    <mergeCell ref="A98:A102"/>
    <mergeCell ref="B98:B102"/>
    <mergeCell ref="C98:C102"/>
    <mergeCell ref="D101:D102"/>
    <mergeCell ref="A103:A106"/>
    <mergeCell ref="B103:B106"/>
    <mergeCell ref="C103:C106"/>
    <mergeCell ref="D105:D106"/>
    <mergeCell ref="A107:A109"/>
    <mergeCell ref="B107:B109"/>
    <mergeCell ref="C107:C109"/>
    <mergeCell ref="D107:D108"/>
    <mergeCell ref="A110:A113"/>
    <mergeCell ref="B110:B113"/>
    <mergeCell ref="C110:C113"/>
    <mergeCell ref="D110:D111"/>
    <mergeCell ref="A114:A116"/>
    <mergeCell ref="B114:B116"/>
    <mergeCell ref="C114:C116"/>
    <mergeCell ref="D114:D115"/>
    <mergeCell ref="A117:A119"/>
    <mergeCell ref="B117:B119"/>
    <mergeCell ref="C117:C119"/>
    <mergeCell ref="A120:A123"/>
    <mergeCell ref="B120:B123"/>
    <mergeCell ref="C120:C123"/>
    <mergeCell ref="A124:A127"/>
    <mergeCell ref="B124:B127"/>
    <mergeCell ref="C124:C127"/>
    <mergeCell ref="D124:D125"/>
    <mergeCell ref="A128:A131"/>
    <mergeCell ref="B128:B131"/>
    <mergeCell ref="C128:C131"/>
    <mergeCell ref="D128:D129"/>
    <mergeCell ref="A132:A134"/>
    <mergeCell ref="B132:B134"/>
    <mergeCell ref="C132:C134"/>
    <mergeCell ref="D132:D133"/>
    <mergeCell ref="C143:C145"/>
    <mergeCell ref="D143:D144"/>
    <mergeCell ref="A135:A137"/>
    <mergeCell ref="B135:B137"/>
    <mergeCell ref="C135:C137"/>
    <mergeCell ref="A138:A139"/>
    <mergeCell ref="B138:B139"/>
    <mergeCell ref="C138:C139"/>
    <mergeCell ref="A146:A148"/>
    <mergeCell ref="B146:B148"/>
    <mergeCell ref="C146:C148"/>
    <mergeCell ref="D146:D147"/>
    <mergeCell ref="A140:A142"/>
    <mergeCell ref="B140:B142"/>
    <mergeCell ref="C140:C142"/>
    <mergeCell ref="D140:D141"/>
    <mergeCell ref="A143:A145"/>
    <mergeCell ref="B143:B145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1"/>
  <sheetViews>
    <sheetView tabSelected="1" zoomScale="70" zoomScaleNormal="70" workbookViewId="0">
      <selection activeCell="K32" sqref="K32"/>
    </sheetView>
  </sheetViews>
  <sheetFormatPr defaultRowHeight="14.4" x14ac:dyDescent="0.3"/>
  <cols>
    <col min="2" max="2" width="13.88671875" bestFit="1" customWidth="1"/>
    <col min="3" max="3" width="13.88671875" customWidth="1"/>
    <col min="4" max="4" width="34.6640625" customWidth="1"/>
    <col min="5" max="5" width="10.5546875" bestFit="1" customWidth="1"/>
    <col min="6" max="6" width="3.88671875" style="1" customWidth="1"/>
    <col min="7" max="9" width="7.109375" style="1" customWidth="1"/>
    <col min="10" max="12" width="9.5546875" style="2" customWidth="1"/>
    <col min="13" max="16" width="3" bestFit="1" customWidth="1"/>
    <col min="17" max="19" width="3.44140625" bestFit="1" customWidth="1"/>
    <col min="20" max="24" width="3.109375" bestFit="1" customWidth="1"/>
    <col min="25" max="28" width="3" bestFit="1" customWidth="1"/>
  </cols>
  <sheetData>
    <row r="1" spans="1:28" ht="15" thickBot="1" x14ac:dyDescent="0.35"/>
    <row r="2" spans="1:28" ht="15" thickBot="1" x14ac:dyDescent="0.35">
      <c r="A2" s="316" t="s">
        <v>0</v>
      </c>
      <c r="B2" s="316" t="s">
        <v>1</v>
      </c>
      <c r="C2" s="316" t="s">
        <v>2</v>
      </c>
      <c r="D2" s="315" t="s">
        <v>114</v>
      </c>
      <c r="E2" s="314" t="s">
        <v>4</v>
      </c>
      <c r="F2" s="313" t="s">
        <v>7</v>
      </c>
      <c r="G2" s="313" t="s">
        <v>8</v>
      </c>
      <c r="H2" s="313" t="s">
        <v>9</v>
      </c>
      <c r="I2" s="313" t="s">
        <v>10</v>
      </c>
      <c r="J2" s="312" t="s">
        <v>11</v>
      </c>
      <c r="K2" s="312" t="s">
        <v>12</v>
      </c>
      <c r="L2" s="312" t="s">
        <v>13</v>
      </c>
      <c r="M2" s="307" t="s">
        <v>14</v>
      </c>
      <c r="N2" s="307" t="s">
        <v>15</v>
      </c>
      <c r="O2" s="307" t="s">
        <v>16</v>
      </c>
      <c r="P2" s="307" t="s">
        <v>17</v>
      </c>
      <c r="Q2" s="307" t="s">
        <v>18</v>
      </c>
      <c r="R2" s="307" t="s">
        <v>19</v>
      </c>
      <c r="S2" s="307" t="s">
        <v>20</v>
      </c>
      <c r="T2" s="311" t="s">
        <v>21</v>
      </c>
      <c r="U2" s="310" t="s">
        <v>22</v>
      </c>
      <c r="V2" s="309" t="s">
        <v>23</v>
      </c>
      <c r="W2" s="308" t="s">
        <v>24</v>
      </c>
      <c r="X2" s="308" t="s">
        <v>25</v>
      </c>
      <c r="Y2" s="307" t="s">
        <v>26</v>
      </c>
      <c r="Z2" s="307" t="s">
        <v>27</v>
      </c>
      <c r="AA2" s="307" t="s">
        <v>28</v>
      </c>
      <c r="AB2" s="306" t="s">
        <v>29</v>
      </c>
    </row>
    <row r="3" spans="1:28" x14ac:dyDescent="0.3">
      <c r="A3" s="259">
        <v>1</v>
      </c>
      <c r="B3" s="259" t="s">
        <v>30</v>
      </c>
      <c r="C3" s="259">
        <v>10</v>
      </c>
      <c r="D3" s="283" t="s">
        <v>31</v>
      </c>
      <c r="E3" s="257">
        <v>113767</v>
      </c>
      <c r="F3" s="256">
        <v>1</v>
      </c>
      <c r="G3" s="255">
        <v>1</v>
      </c>
      <c r="H3" s="255">
        <v>1</v>
      </c>
      <c r="I3" s="255">
        <v>1</v>
      </c>
      <c r="J3" s="254">
        <v>8.3166666666666664</v>
      </c>
      <c r="K3" s="317">
        <v>11.498129125738501</v>
      </c>
      <c r="L3" s="254">
        <v>0.82202741652620825</v>
      </c>
      <c r="M3" s="251">
        <v>5</v>
      </c>
      <c r="N3" s="251">
        <v>5</v>
      </c>
      <c r="O3" s="251">
        <v>5</v>
      </c>
      <c r="P3" s="251">
        <v>5</v>
      </c>
      <c r="Q3" s="251">
        <v>4</v>
      </c>
      <c r="R3" s="251">
        <v>5</v>
      </c>
      <c r="S3" s="251">
        <v>3</v>
      </c>
      <c r="T3" s="241">
        <v>5</v>
      </c>
      <c r="U3" s="240">
        <v>1</v>
      </c>
      <c r="V3" s="242">
        <v>2</v>
      </c>
      <c r="W3" s="252">
        <v>4</v>
      </c>
      <c r="X3" s="252">
        <v>4</v>
      </c>
      <c r="Y3" s="251">
        <v>5</v>
      </c>
      <c r="Z3" s="251">
        <v>5</v>
      </c>
      <c r="AA3" s="251">
        <v>5</v>
      </c>
      <c r="AB3" s="250">
        <v>5</v>
      </c>
    </row>
    <row r="4" spans="1:28" ht="15" thickBot="1" x14ac:dyDescent="0.35">
      <c r="A4" s="237"/>
      <c r="B4" s="237"/>
      <c r="C4" s="237"/>
      <c r="D4" s="305"/>
      <c r="E4" s="268">
        <v>113952</v>
      </c>
      <c r="F4" s="267">
        <v>2</v>
      </c>
      <c r="G4" s="265">
        <v>2</v>
      </c>
      <c r="H4" s="265">
        <v>2</v>
      </c>
      <c r="I4" s="265">
        <v>2</v>
      </c>
      <c r="J4" s="264">
        <v>7.6833333333333336</v>
      </c>
      <c r="K4" s="326">
        <v>10.678414089050605</v>
      </c>
      <c r="L4" s="264">
        <v>0.75265862941919803</v>
      </c>
      <c r="M4" s="261">
        <v>5</v>
      </c>
      <c r="N4" s="261">
        <v>5</v>
      </c>
      <c r="O4" s="261">
        <v>5</v>
      </c>
      <c r="P4" s="261">
        <v>5</v>
      </c>
      <c r="Q4" s="261">
        <v>4</v>
      </c>
      <c r="R4" s="261">
        <v>5</v>
      </c>
      <c r="S4" s="261">
        <v>2</v>
      </c>
      <c r="T4" s="262">
        <v>5</v>
      </c>
      <c r="U4" s="261">
        <v>3</v>
      </c>
      <c r="V4" s="263">
        <v>1</v>
      </c>
      <c r="W4" s="262">
        <v>4</v>
      </c>
      <c r="X4" s="262">
        <v>1</v>
      </c>
      <c r="Y4" s="261">
        <v>5</v>
      </c>
      <c r="Z4" s="261">
        <v>5</v>
      </c>
      <c r="AA4" s="261">
        <v>5</v>
      </c>
      <c r="AB4" s="304">
        <v>5</v>
      </c>
    </row>
    <row r="5" spans="1:28" x14ac:dyDescent="0.3">
      <c r="A5" s="259">
        <v>2</v>
      </c>
      <c r="B5" s="259" t="s">
        <v>34</v>
      </c>
      <c r="C5" s="259">
        <v>20</v>
      </c>
      <c r="D5" s="284" t="s">
        <v>35</v>
      </c>
      <c r="E5" s="303">
        <v>110660</v>
      </c>
      <c r="F5" s="256">
        <v>1</v>
      </c>
      <c r="G5" s="287">
        <v>2</v>
      </c>
      <c r="H5" s="287">
        <v>2</v>
      </c>
      <c r="I5" s="287">
        <v>2</v>
      </c>
      <c r="J5" s="254">
        <v>3.3269148185910193</v>
      </c>
      <c r="K5" s="254">
        <v>7.1739125984439731</v>
      </c>
      <c r="L5" s="254">
        <v>0.74576055673067609</v>
      </c>
      <c r="M5" s="251">
        <v>5</v>
      </c>
      <c r="N5" s="251">
        <v>5</v>
      </c>
      <c r="O5" s="251">
        <v>5</v>
      </c>
      <c r="P5" s="251">
        <v>3</v>
      </c>
      <c r="Q5" s="251">
        <v>2</v>
      </c>
      <c r="R5" s="251">
        <v>5</v>
      </c>
      <c r="S5" s="251">
        <v>3</v>
      </c>
      <c r="T5" s="252">
        <v>3</v>
      </c>
      <c r="U5" s="251">
        <v>3</v>
      </c>
      <c r="V5" s="295">
        <v>2</v>
      </c>
      <c r="W5" s="252">
        <v>3</v>
      </c>
      <c r="X5" s="252">
        <v>2</v>
      </c>
      <c r="Y5" s="251">
        <v>5</v>
      </c>
      <c r="Z5" s="251">
        <v>5</v>
      </c>
      <c r="AA5" s="251">
        <v>4</v>
      </c>
      <c r="AB5" s="250">
        <v>4</v>
      </c>
    </row>
    <row r="6" spans="1:28" x14ac:dyDescent="0.3">
      <c r="A6" s="248"/>
      <c r="B6" s="248"/>
      <c r="C6" s="248"/>
      <c r="D6" s="285" t="s">
        <v>37</v>
      </c>
      <c r="E6" s="302">
        <v>111156</v>
      </c>
      <c r="F6" s="245">
        <v>2</v>
      </c>
      <c r="G6" s="271">
        <v>1</v>
      </c>
      <c r="H6" s="271">
        <v>1</v>
      </c>
      <c r="I6" s="271">
        <v>1</v>
      </c>
      <c r="J6" s="243">
        <v>3.7283559213479123</v>
      </c>
      <c r="K6" s="243">
        <v>8.0051596063256198</v>
      </c>
      <c r="L6" s="243">
        <v>0.83606225147481095</v>
      </c>
      <c r="M6" s="240">
        <v>5</v>
      </c>
      <c r="N6" s="240">
        <v>5</v>
      </c>
      <c r="O6" s="240">
        <v>5</v>
      </c>
      <c r="P6" s="240">
        <v>5</v>
      </c>
      <c r="Q6" s="240">
        <v>2</v>
      </c>
      <c r="R6" s="240">
        <v>5</v>
      </c>
      <c r="S6" s="240">
        <v>2</v>
      </c>
      <c r="T6" s="241">
        <v>5</v>
      </c>
      <c r="U6" s="240">
        <v>3</v>
      </c>
      <c r="V6" s="242">
        <v>2</v>
      </c>
      <c r="W6" s="241">
        <v>3</v>
      </c>
      <c r="X6" s="241">
        <v>4</v>
      </c>
      <c r="Y6" s="240">
        <v>5</v>
      </c>
      <c r="Z6" s="240">
        <v>5</v>
      </c>
      <c r="AA6" s="240">
        <v>5</v>
      </c>
      <c r="AB6" s="239">
        <v>5</v>
      </c>
    </row>
    <row r="7" spans="1:28" x14ac:dyDescent="0.3">
      <c r="A7" s="248"/>
      <c r="B7" s="248"/>
      <c r="C7" s="248"/>
      <c r="D7" s="296">
        <v>25000000</v>
      </c>
      <c r="E7" s="302">
        <v>110354</v>
      </c>
      <c r="F7" s="245">
        <v>3</v>
      </c>
      <c r="G7" s="244">
        <v>3</v>
      </c>
      <c r="H7" s="271">
        <v>4</v>
      </c>
      <c r="I7" s="271">
        <v>5</v>
      </c>
      <c r="J7" s="243">
        <v>2.8823746968769859</v>
      </c>
      <c r="K7" s="243">
        <v>6.2697703446293431</v>
      </c>
      <c r="L7" s="243">
        <v>0.64226056695842793</v>
      </c>
      <c r="M7" s="240">
        <v>5</v>
      </c>
      <c r="N7" s="240">
        <v>3</v>
      </c>
      <c r="O7" s="240">
        <v>4</v>
      </c>
      <c r="P7" s="240">
        <v>3</v>
      </c>
      <c r="Q7" s="240">
        <v>2</v>
      </c>
      <c r="R7" s="240">
        <v>5</v>
      </c>
      <c r="S7" s="240">
        <v>2</v>
      </c>
      <c r="T7" s="241">
        <v>5</v>
      </c>
      <c r="U7" s="240">
        <v>1</v>
      </c>
      <c r="V7" s="242">
        <v>2</v>
      </c>
      <c r="W7" s="241">
        <v>3</v>
      </c>
      <c r="X7" s="241">
        <v>1</v>
      </c>
      <c r="Y7" s="240">
        <v>5</v>
      </c>
      <c r="Z7" s="240">
        <v>4</v>
      </c>
      <c r="AA7" s="240">
        <v>5</v>
      </c>
      <c r="AB7" s="239">
        <v>4</v>
      </c>
    </row>
    <row r="8" spans="1:28" x14ac:dyDescent="0.3">
      <c r="A8" s="248"/>
      <c r="B8" s="248"/>
      <c r="C8" s="248"/>
      <c r="D8" s="293"/>
      <c r="E8" s="302">
        <v>114020</v>
      </c>
      <c r="F8" s="245">
        <v>4</v>
      </c>
      <c r="G8" s="244">
        <v>4</v>
      </c>
      <c r="H8" s="271">
        <v>3</v>
      </c>
      <c r="I8" s="271">
        <v>3</v>
      </c>
      <c r="J8" s="243">
        <v>3.1809154677003653</v>
      </c>
      <c r="K8" s="243">
        <v>6.9229982479310692</v>
      </c>
      <c r="L8" s="243">
        <v>0.68983955977689138</v>
      </c>
      <c r="M8" s="240">
        <v>3</v>
      </c>
      <c r="N8" s="240">
        <v>5</v>
      </c>
      <c r="O8" s="240">
        <v>4</v>
      </c>
      <c r="P8" s="240">
        <v>5</v>
      </c>
      <c r="Q8" s="240">
        <v>2</v>
      </c>
      <c r="R8" s="240">
        <v>5</v>
      </c>
      <c r="S8" s="240">
        <v>2</v>
      </c>
      <c r="T8" s="241">
        <v>5</v>
      </c>
      <c r="U8" s="240">
        <v>1</v>
      </c>
      <c r="V8" s="242">
        <v>4</v>
      </c>
      <c r="W8" s="241">
        <v>4</v>
      </c>
      <c r="X8" s="241">
        <v>1</v>
      </c>
      <c r="Y8" s="240">
        <v>5</v>
      </c>
      <c r="Z8" s="240">
        <v>4</v>
      </c>
      <c r="AA8" s="240">
        <v>5</v>
      </c>
      <c r="AB8" s="239">
        <v>4</v>
      </c>
    </row>
    <row r="9" spans="1:28" ht="15" thickBot="1" x14ac:dyDescent="0.35">
      <c r="A9" s="237"/>
      <c r="B9" s="237"/>
      <c r="C9" s="237"/>
      <c r="D9" s="291"/>
      <c r="E9" s="301">
        <v>112828</v>
      </c>
      <c r="F9" s="234" t="s">
        <v>42</v>
      </c>
      <c r="G9" s="265">
        <v>5</v>
      </c>
      <c r="H9" s="265">
        <v>5</v>
      </c>
      <c r="I9" s="266">
        <v>4</v>
      </c>
      <c r="J9" s="264">
        <v>2.8814390954837181</v>
      </c>
      <c r="K9" s="264">
        <v>6.259202128696769</v>
      </c>
      <c r="L9" s="264">
        <v>0.65329115382242742</v>
      </c>
      <c r="M9" s="261">
        <v>2</v>
      </c>
      <c r="N9" s="261">
        <v>5</v>
      </c>
      <c r="O9" s="261">
        <v>5</v>
      </c>
      <c r="P9" s="261">
        <v>5</v>
      </c>
      <c r="Q9" s="261">
        <v>2</v>
      </c>
      <c r="R9" s="261">
        <v>2</v>
      </c>
      <c r="S9" s="261">
        <v>3</v>
      </c>
      <c r="T9" s="262">
        <v>3</v>
      </c>
      <c r="U9" s="261">
        <v>1</v>
      </c>
      <c r="V9" s="263">
        <v>3</v>
      </c>
      <c r="W9" s="262">
        <v>3</v>
      </c>
      <c r="X9" s="262">
        <v>2</v>
      </c>
      <c r="Y9" s="261">
        <v>5</v>
      </c>
      <c r="Z9" s="261">
        <v>4</v>
      </c>
      <c r="AA9" s="261">
        <v>5</v>
      </c>
      <c r="AB9" s="304">
        <v>2</v>
      </c>
    </row>
    <row r="10" spans="1:28" x14ac:dyDescent="0.3">
      <c r="A10" s="259">
        <v>3</v>
      </c>
      <c r="B10" s="259" t="s">
        <v>34</v>
      </c>
      <c r="C10" s="259">
        <v>30</v>
      </c>
      <c r="D10" s="283" t="s">
        <v>43</v>
      </c>
      <c r="E10" s="303">
        <v>110211</v>
      </c>
      <c r="F10" s="325">
        <v>1</v>
      </c>
      <c r="G10" s="324">
        <f>_xlfn.RANK.EQ(J10,$J$10:$J$16,0)</f>
        <v>1</v>
      </c>
      <c r="H10" s="255">
        <f>_xlfn.RANK.EQ(K10,$K$10:$K$16,0)</f>
        <v>1</v>
      </c>
      <c r="I10" s="255">
        <f>_xlfn.RANK.EQ(L10,$L$10:$L$16,0)</f>
        <v>1</v>
      </c>
      <c r="J10" s="254">
        <v>2.5800474318623032</v>
      </c>
      <c r="K10" s="254">
        <v>6.5687111785210117</v>
      </c>
      <c r="L10" s="254">
        <v>0.59755301477462652</v>
      </c>
      <c r="M10" s="251">
        <v>5</v>
      </c>
      <c r="N10" s="251">
        <v>5</v>
      </c>
      <c r="O10" s="251">
        <v>5</v>
      </c>
      <c r="P10" s="251">
        <v>3</v>
      </c>
      <c r="Q10" s="251">
        <v>2</v>
      </c>
      <c r="R10" s="251">
        <v>5</v>
      </c>
      <c r="S10" s="251">
        <v>2</v>
      </c>
      <c r="T10" s="252">
        <v>5</v>
      </c>
      <c r="U10" s="251">
        <v>1</v>
      </c>
      <c r="V10" s="295">
        <v>5</v>
      </c>
      <c r="W10" s="252">
        <v>3</v>
      </c>
      <c r="X10" s="252">
        <v>4</v>
      </c>
      <c r="Y10" s="251">
        <v>5</v>
      </c>
      <c r="Z10" s="251">
        <v>5</v>
      </c>
      <c r="AA10" s="251">
        <v>5</v>
      </c>
      <c r="AB10" s="250">
        <v>5</v>
      </c>
    </row>
    <row r="11" spans="1:28" x14ac:dyDescent="0.3">
      <c r="A11" s="248"/>
      <c r="B11" s="248"/>
      <c r="C11" s="248"/>
      <c r="D11" s="282"/>
      <c r="E11" s="302">
        <v>113799</v>
      </c>
      <c r="F11" s="322">
        <v>2</v>
      </c>
      <c r="G11" s="321">
        <f>_xlfn.RANK.EQ(J11,$J$10:$J$16,0)</f>
        <v>2</v>
      </c>
      <c r="H11" s="244">
        <f>_xlfn.RANK.EQ(K11,$K$10:$K$16,0)</f>
        <v>2</v>
      </c>
      <c r="I11" s="244">
        <f>_xlfn.RANK.EQ(L11,$L$10:$L$16,0)</f>
        <v>3</v>
      </c>
      <c r="J11" s="243">
        <v>2.4137943301253304</v>
      </c>
      <c r="K11" s="243">
        <v>6.2013399909120519</v>
      </c>
      <c r="L11" s="243">
        <v>0.45843632420718439</v>
      </c>
      <c r="M11" s="240">
        <v>5</v>
      </c>
      <c r="N11" s="240">
        <v>5</v>
      </c>
      <c r="O11" s="240">
        <v>5</v>
      </c>
      <c r="P11" s="240">
        <v>5</v>
      </c>
      <c r="Q11" s="240">
        <v>2</v>
      </c>
      <c r="R11" s="240">
        <v>5</v>
      </c>
      <c r="S11" s="240">
        <v>2</v>
      </c>
      <c r="T11" s="241">
        <v>5</v>
      </c>
      <c r="U11" s="240">
        <v>1</v>
      </c>
      <c r="V11" s="242">
        <v>4</v>
      </c>
      <c r="W11" s="241">
        <v>4</v>
      </c>
      <c r="X11" s="241">
        <v>1</v>
      </c>
      <c r="Y11" s="240">
        <v>5</v>
      </c>
      <c r="Z11" s="240">
        <v>5</v>
      </c>
      <c r="AA11" s="240">
        <v>5</v>
      </c>
      <c r="AB11" s="239">
        <v>5</v>
      </c>
    </row>
    <row r="12" spans="1:28" x14ac:dyDescent="0.3">
      <c r="A12" s="248"/>
      <c r="B12" s="248"/>
      <c r="C12" s="248"/>
      <c r="D12" s="285" t="s">
        <v>37</v>
      </c>
      <c r="E12" s="302">
        <v>110660</v>
      </c>
      <c r="F12" s="322">
        <v>3</v>
      </c>
      <c r="G12" s="323">
        <f>_xlfn.RANK.EQ(J12,$J$10:$J$16,0)</f>
        <v>4</v>
      </c>
      <c r="H12" s="271">
        <f>_xlfn.RANK.EQ(K12,$K$10:$K$16,0)</f>
        <v>4</v>
      </c>
      <c r="I12" s="271">
        <f>_xlfn.RANK.EQ(L12,$L$10:$L$16,0)</f>
        <v>2</v>
      </c>
      <c r="J12" s="243">
        <v>2.2899495305238826</v>
      </c>
      <c r="K12" s="243">
        <v>5.8135154307559285</v>
      </c>
      <c r="L12" s="243">
        <v>0.52207658417818492</v>
      </c>
      <c r="M12" s="240">
        <v>5</v>
      </c>
      <c r="N12" s="240">
        <v>5</v>
      </c>
      <c r="O12" s="240">
        <v>5</v>
      </c>
      <c r="P12" s="240">
        <v>3</v>
      </c>
      <c r="Q12" s="240">
        <v>2</v>
      </c>
      <c r="R12" s="240">
        <v>2</v>
      </c>
      <c r="S12" s="240">
        <v>3</v>
      </c>
      <c r="T12" s="241">
        <v>3</v>
      </c>
      <c r="U12" s="240">
        <v>3</v>
      </c>
      <c r="V12" s="292">
        <v>3</v>
      </c>
      <c r="W12" s="241">
        <v>3</v>
      </c>
      <c r="X12" s="241">
        <v>2</v>
      </c>
      <c r="Y12" s="240">
        <v>2</v>
      </c>
      <c r="Z12" s="240">
        <v>5</v>
      </c>
      <c r="AA12" s="240">
        <v>4</v>
      </c>
      <c r="AB12" s="239">
        <v>4</v>
      </c>
    </row>
    <row r="13" spans="1:28" x14ac:dyDescent="0.3">
      <c r="A13" s="248"/>
      <c r="B13" s="248"/>
      <c r="C13" s="248"/>
      <c r="D13" s="296">
        <v>10550000</v>
      </c>
      <c r="E13" s="302">
        <v>111156</v>
      </c>
      <c r="F13" s="322" t="s">
        <v>42</v>
      </c>
      <c r="G13" s="323">
        <f>_xlfn.RANK.EQ(J13,$J$10:$J$16,0)</f>
        <v>5</v>
      </c>
      <c r="H13" s="271">
        <f>_xlfn.RANK.EQ(K13,$K$10:$K$16,0)</f>
        <v>5</v>
      </c>
      <c r="I13" s="244">
        <f>_xlfn.RANK.EQ(L13,$L$10:$L$16,0)</f>
        <v>6</v>
      </c>
      <c r="J13" s="243">
        <v>2.1493154584500571</v>
      </c>
      <c r="K13" s="243">
        <v>5.527650564454988</v>
      </c>
      <c r="L13" s="243">
        <v>0.37691254698583115</v>
      </c>
      <c r="M13" s="240">
        <v>5</v>
      </c>
      <c r="N13" s="240">
        <v>5</v>
      </c>
      <c r="O13" s="240">
        <v>5</v>
      </c>
      <c r="P13" s="240">
        <v>5</v>
      </c>
      <c r="Q13" s="240">
        <v>2</v>
      </c>
      <c r="R13" s="240">
        <v>2</v>
      </c>
      <c r="S13" s="240">
        <v>2</v>
      </c>
      <c r="T13" s="241">
        <v>3</v>
      </c>
      <c r="U13" s="240">
        <v>1</v>
      </c>
      <c r="V13" s="242">
        <v>3</v>
      </c>
      <c r="W13" s="241">
        <v>3</v>
      </c>
      <c r="X13" s="241">
        <v>1</v>
      </c>
      <c r="Y13" s="240">
        <v>5</v>
      </c>
      <c r="Z13" s="240">
        <v>5</v>
      </c>
      <c r="AA13" s="240">
        <v>5</v>
      </c>
      <c r="AB13" s="239">
        <v>5</v>
      </c>
    </row>
    <row r="14" spans="1:28" x14ac:dyDescent="0.3">
      <c r="A14" s="248"/>
      <c r="B14" s="248"/>
      <c r="C14" s="248"/>
      <c r="D14" s="293"/>
      <c r="E14" s="302">
        <v>112813</v>
      </c>
      <c r="F14" s="322">
        <v>4</v>
      </c>
      <c r="G14" s="323">
        <f>_xlfn.RANK.EQ(J14,$J$10:$J$16,0)</f>
        <v>3</v>
      </c>
      <c r="H14" s="271">
        <f>_xlfn.RANK.EQ(K14,$K$10:$K$16,0)</f>
        <v>3</v>
      </c>
      <c r="I14" s="244">
        <f>_xlfn.RANK.EQ(L14,$L$10:$L$16,0)</f>
        <v>4</v>
      </c>
      <c r="J14" s="243">
        <v>2.3196736360046364</v>
      </c>
      <c r="K14" s="243">
        <v>5.9410536991898155</v>
      </c>
      <c r="L14" s="243">
        <v>0.45716224303075426</v>
      </c>
      <c r="M14" s="240">
        <v>3</v>
      </c>
      <c r="N14" s="240">
        <v>5</v>
      </c>
      <c r="O14" s="240">
        <v>4</v>
      </c>
      <c r="P14" s="240">
        <v>5</v>
      </c>
      <c r="Q14" s="240">
        <v>2</v>
      </c>
      <c r="R14" s="240">
        <v>5</v>
      </c>
      <c r="S14" s="240">
        <v>2</v>
      </c>
      <c r="T14" s="241">
        <v>3</v>
      </c>
      <c r="U14" s="240">
        <v>1</v>
      </c>
      <c r="V14" s="242">
        <v>4</v>
      </c>
      <c r="W14" s="241">
        <v>4</v>
      </c>
      <c r="X14" s="241">
        <v>2</v>
      </c>
      <c r="Y14" s="240">
        <v>5</v>
      </c>
      <c r="Z14" s="240">
        <v>5</v>
      </c>
      <c r="AA14" s="240">
        <v>5</v>
      </c>
      <c r="AB14" s="239">
        <v>5</v>
      </c>
    </row>
    <row r="15" spans="1:28" x14ac:dyDescent="0.3">
      <c r="A15" s="248"/>
      <c r="B15" s="248"/>
      <c r="C15" s="248"/>
      <c r="D15" s="293"/>
      <c r="E15" s="302">
        <v>110354</v>
      </c>
      <c r="F15" s="322" t="s">
        <v>42</v>
      </c>
      <c r="G15" s="321">
        <f>_xlfn.RANK.EQ(J15,$J$10:$J$16,0)</f>
        <v>6</v>
      </c>
      <c r="H15" s="244">
        <f>_xlfn.RANK.EQ(K15,$K$10:$K$16,0)</f>
        <v>6</v>
      </c>
      <c r="I15" s="271">
        <f>_xlfn.RANK.EQ(L15,$L$10:$L$16,0)</f>
        <v>5</v>
      </c>
      <c r="J15" s="243">
        <v>2.1288140929711803</v>
      </c>
      <c r="K15" s="243">
        <v>5.4638739078646266</v>
      </c>
      <c r="L15" s="243">
        <v>0.38372905347919162</v>
      </c>
      <c r="M15" s="240">
        <v>5</v>
      </c>
      <c r="N15" s="240">
        <v>3</v>
      </c>
      <c r="O15" s="240">
        <v>4</v>
      </c>
      <c r="P15" s="240">
        <v>5</v>
      </c>
      <c r="Q15" s="240">
        <v>2</v>
      </c>
      <c r="R15" s="240">
        <v>5</v>
      </c>
      <c r="S15" s="240">
        <v>2</v>
      </c>
      <c r="T15" s="241">
        <v>5</v>
      </c>
      <c r="U15" s="240">
        <v>1</v>
      </c>
      <c r="V15" s="242">
        <v>2</v>
      </c>
      <c r="W15" s="241">
        <v>3</v>
      </c>
      <c r="X15" s="241">
        <v>1</v>
      </c>
      <c r="Y15" s="240">
        <v>5</v>
      </c>
      <c r="Z15" s="240">
        <v>4</v>
      </c>
      <c r="AA15" s="240">
        <v>5</v>
      </c>
      <c r="AB15" s="239">
        <v>4</v>
      </c>
    </row>
    <row r="16" spans="1:28" ht="15" thickBot="1" x14ac:dyDescent="0.35">
      <c r="A16" s="237"/>
      <c r="B16" s="237"/>
      <c r="C16" s="237"/>
      <c r="D16" s="291"/>
      <c r="E16" s="301">
        <v>112828</v>
      </c>
      <c r="F16" s="320">
        <v>5</v>
      </c>
      <c r="G16" s="319">
        <f>_xlfn.RANK.EQ(J16,$J$10:$J$16,0)</f>
        <v>7</v>
      </c>
      <c r="H16" s="280">
        <f>_xlfn.RANK.EQ(K16,$K$10:$K$16,0)</f>
        <v>7</v>
      </c>
      <c r="I16" s="280">
        <f>_xlfn.RANK.EQ(L16,$L$10:$L$16,0)</f>
        <v>7</v>
      </c>
      <c r="J16" s="232">
        <v>2.1184055200626077</v>
      </c>
      <c r="K16" s="232">
        <v>5.4274124930919214</v>
      </c>
      <c r="L16" s="232">
        <v>0.3756938545994804</v>
      </c>
      <c r="M16" s="229">
        <v>2</v>
      </c>
      <c r="N16" s="229">
        <v>5</v>
      </c>
      <c r="O16" s="229">
        <v>5</v>
      </c>
      <c r="P16" s="229">
        <v>5</v>
      </c>
      <c r="Q16" s="229">
        <v>2</v>
      </c>
      <c r="R16" s="229">
        <v>5</v>
      </c>
      <c r="S16" s="229">
        <v>3</v>
      </c>
      <c r="T16" s="230">
        <v>3</v>
      </c>
      <c r="U16" s="229">
        <v>1</v>
      </c>
      <c r="V16" s="231">
        <v>2</v>
      </c>
      <c r="W16" s="230">
        <v>3</v>
      </c>
      <c r="X16" s="230">
        <v>2</v>
      </c>
      <c r="Y16" s="229">
        <v>5</v>
      </c>
      <c r="Z16" s="229">
        <v>4</v>
      </c>
      <c r="AA16" s="229">
        <v>5</v>
      </c>
      <c r="AB16" s="228">
        <v>2</v>
      </c>
    </row>
    <row r="17" spans="1:28" x14ac:dyDescent="0.3">
      <c r="A17" s="259">
        <v>4</v>
      </c>
      <c r="B17" s="259" t="s">
        <v>47</v>
      </c>
      <c r="C17" s="259">
        <v>10</v>
      </c>
      <c r="D17" s="283" t="s">
        <v>48</v>
      </c>
      <c r="E17" s="300">
        <v>111045</v>
      </c>
      <c r="F17" s="277">
        <v>1</v>
      </c>
      <c r="G17" s="276">
        <v>1</v>
      </c>
      <c r="H17" s="276">
        <v>1</v>
      </c>
      <c r="I17" s="276">
        <v>1</v>
      </c>
      <c r="J17" s="275">
        <v>5.6535936285936277</v>
      </c>
      <c r="K17" s="275">
        <v>9.598388661945723</v>
      </c>
      <c r="L17" s="275">
        <v>0.84994278932928935</v>
      </c>
      <c r="M17" s="272">
        <v>5</v>
      </c>
      <c r="N17" s="272">
        <v>5</v>
      </c>
      <c r="O17" s="272">
        <v>5</v>
      </c>
      <c r="P17" s="272">
        <v>5</v>
      </c>
      <c r="Q17" s="272">
        <v>5</v>
      </c>
      <c r="R17" s="272">
        <v>5</v>
      </c>
      <c r="S17" s="272">
        <v>3</v>
      </c>
      <c r="T17" s="273">
        <v>5</v>
      </c>
      <c r="U17" s="272">
        <v>4</v>
      </c>
      <c r="V17" s="274">
        <v>4</v>
      </c>
      <c r="W17" s="273">
        <v>4</v>
      </c>
      <c r="X17" s="273">
        <v>2</v>
      </c>
      <c r="Y17" s="272">
        <v>4</v>
      </c>
      <c r="Z17" s="272">
        <v>5</v>
      </c>
      <c r="AA17" s="272">
        <v>5</v>
      </c>
      <c r="AB17" s="299">
        <v>5</v>
      </c>
    </row>
    <row r="18" spans="1:28" x14ac:dyDescent="0.3">
      <c r="A18" s="248"/>
      <c r="B18" s="248"/>
      <c r="C18" s="248"/>
      <c r="D18" s="282"/>
      <c r="E18" s="290">
        <v>110191</v>
      </c>
      <c r="F18" s="245">
        <v>2</v>
      </c>
      <c r="G18" s="244">
        <v>2</v>
      </c>
      <c r="H18" s="244">
        <v>2</v>
      </c>
      <c r="I18" s="244">
        <v>2</v>
      </c>
      <c r="J18" s="243">
        <v>5.4878427128427125</v>
      </c>
      <c r="K18" s="243">
        <v>9.3471176535601774</v>
      </c>
      <c r="L18" s="243">
        <v>0.80419046446231912</v>
      </c>
      <c r="M18" s="240">
        <v>5</v>
      </c>
      <c r="N18" s="240">
        <v>5</v>
      </c>
      <c r="O18" s="240">
        <v>5</v>
      </c>
      <c r="P18" s="240">
        <v>5</v>
      </c>
      <c r="Q18" s="240">
        <v>5</v>
      </c>
      <c r="R18" s="240">
        <v>3</v>
      </c>
      <c r="S18" s="240">
        <v>3</v>
      </c>
      <c r="T18" s="241">
        <v>5</v>
      </c>
      <c r="U18" s="240">
        <v>4</v>
      </c>
      <c r="V18" s="242">
        <v>5</v>
      </c>
      <c r="W18" s="241">
        <v>1</v>
      </c>
      <c r="X18" s="241">
        <v>4</v>
      </c>
      <c r="Y18" s="240">
        <v>4</v>
      </c>
      <c r="Z18" s="240">
        <v>5</v>
      </c>
      <c r="AA18" s="240">
        <v>5</v>
      </c>
      <c r="AB18" s="239">
        <v>5</v>
      </c>
    </row>
    <row r="19" spans="1:28" ht="15" thickBot="1" x14ac:dyDescent="0.35">
      <c r="A19" s="237"/>
      <c r="B19" s="237"/>
      <c r="C19" s="237"/>
      <c r="D19" s="281" t="s">
        <v>51</v>
      </c>
      <c r="E19" s="298">
        <v>112503</v>
      </c>
      <c r="F19" s="234">
        <v>3</v>
      </c>
      <c r="G19" s="233">
        <v>3</v>
      </c>
      <c r="H19" s="233">
        <v>3</v>
      </c>
      <c r="I19" s="233">
        <v>3</v>
      </c>
      <c r="J19" s="232">
        <v>4.858563658563658</v>
      </c>
      <c r="K19" s="232">
        <v>8.2518337154655441</v>
      </c>
      <c r="L19" s="232">
        <v>0.74585982199730039</v>
      </c>
      <c r="M19" s="229">
        <v>5</v>
      </c>
      <c r="N19" s="229">
        <v>3</v>
      </c>
      <c r="O19" s="229">
        <v>4</v>
      </c>
      <c r="P19" s="229">
        <v>5</v>
      </c>
      <c r="Q19" s="229">
        <v>5</v>
      </c>
      <c r="R19" s="229">
        <v>5</v>
      </c>
      <c r="S19" s="229">
        <v>2</v>
      </c>
      <c r="T19" s="230">
        <v>3</v>
      </c>
      <c r="U19" s="229">
        <v>3</v>
      </c>
      <c r="V19" s="231">
        <v>5</v>
      </c>
      <c r="W19" s="230">
        <v>4</v>
      </c>
      <c r="X19" s="230">
        <v>2</v>
      </c>
      <c r="Y19" s="229">
        <v>2</v>
      </c>
      <c r="Z19" s="229">
        <v>4</v>
      </c>
      <c r="AA19" s="229">
        <v>5</v>
      </c>
      <c r="AB19" s="228">
        <v>5</v>
      </c>
    </row>
    <row r="20" spans="1:28" x14ac:dyDescent="0.3">
      <c r="A20" s="259">
        <v>5</v>
      </c>
      <c r="B20" s="259" t="s">
        <v>47</v>
      </c>
      <c r="C20" s="259">
        <v>20</v>
      </c>
      <c r="D20" s="284" t="s">
        <v>53</v>
      </c>
      <c r="E20" s="286">
        <v>111045</v>
      </c>
      <c r="F20" s="256">
        <v>1</v>
      </c>
      <c r="G20" s="255">
        <v>1</v>
      </c>
      <c r="H20" s="255">
        <v>1</v>
      </c>
      <c r="I20" s="255">
        <v>1</v>
      </c>
      <c r="J20" s="254">
        <v>5.701212676212676</v>
      </c>
      <c r="K20" s="254">
        <v>9.6833729672180162</v>
      </c>
      <c r="L20" s="254">
        <v>0.85636120317394593</v>
      </c>
      <c r="M20" s="251">
        <v>5</v>
      </c>
      <c r="N20" s="251">
        <v>5</v>
      </c>
      <c r="O20" s="251">
        <v>5</v>
      </c>
      <c r="P20" s="251">
        <v>5</v>
      </c>
      <c r="Q20" s="251">
        <v>5</v>
      </c>
      <c r="R20" s="251">
        <v>5</v>
      </c>
      <c r="S20" s="251">
        <v>3</v>
      </c>
      <c r="T20" s="252">
        <v>5</v>
      </c>
      <c r="U20" s="251">
        <v>4</v>
      </c>
      <c r="V20" s="253">
        <v>5</v>
      </c>
      <c r="W20" s="252">
        <v>4</v>
      </c>
      <c r="X20" s="252">
        <v>2</v>
      </c>
      <c r="Y20" s="251">
        <v>4</v>
      </c>
      <c r="Z20" s="251">
        <v>5</v>
      </c>
      <c r="AA20" s="251">
        <v>5</v>
      </c>
      <c r="AB20" s="250">
        <v>5</v>
      </c>
    </row>
    <row r="21" spans="1:28" x14ac:dyDescent="0.3">
      <c r="A21" s="248"/>
      <c r="B21" s="248"/>
      <c r="C21" s="248"/>
      <c r="D21" s="285" t="s">
        <v>37</v>
      </c>
      <c r="E21" s="290">
        <v>110191</v>
      </c>
      <c r="F21" s="245">
        <v>2</v>
      </c>
      <c r="G21" s="244">
        <v>2</v>
      </c>
      <c r="H21" s="244">
        <v>2</v>
      </c>
      <c r="I21" s="244">
        <v>2</v>
      </c>
      <c r="J21" s="243">
        <v>5.4640331890331888</v>
      </c>
      <c r="K21" s="243">
        <v>9.30901046785314</v>
      </c>
      <c r="L21" s="243">
        <v>0.80356415203650144</v>
      </c>
      <c r="M21" s="240">
        <v>5</v>
      </c>
      <c r="N21" s="240">
        <v>5</v>
      </c>
      <c r="O21" s="240">
        <v>5</v>
      </c>
      <c r="P21" s="240">
        <v>5</v>
      </c>
      <c r="Q21" s="240">
        <v>5</v>
      </c>
      <c r="R21" s="240">
        <v>3</v>
      </c>
      <c r="S21" s="240">
        <v>3</v>
      </c>
      <c r="T21" s="241">
        <v>5</v>
      </c>
      <c r="U21" s="240">
        <v>4</v>
      </c>
      <c r="V21" s="242">
        <v>5</v>
      </c>
      <c r="W21" s="241">
        <v>1</v>
      </c>
      <c r="X21" s="241">
        <v>4</v>
      </c>
      <c r="Y21" s="240">
        <v>4</v>
      </c>
      <c r="Z21" s="240">
        <v>5</v>
      </c>
      <c r="AA21" s="240">
        <v>5</v>
      </c>
      <c r="AB21" s="239">
        <v>5</v>
      </c>
    </row>
    <row r="22" spans="1:28" ht="15" thickBot="1" x14ac:dyDescent="0.35">
      <c r="A22" s="237"/>
      <c r="B22" s="237"/>
      <c r="C22" s="237"/>
      <c r="D22" s="236">
        <v>250000000</v>
      </c>
      <c r="E22" s="298">
        <v>112503</v>
      </c>
      <c r="F22" s="234">
        <v>3</v>
      </c>
      <c r="G22" s="233">
        <v>3</v>
      </c>
      <c r="H22" s="233">
        <v>3</v>
      </c>
      <c r="I22" s="233">
        <v>3</v>
      </c>
      <c r="J22" s="232">
        <v>4.8347541347541343</v>
      </c>
      <c r="K22" s="232">
        <v>8.2137265297585049</v>
      </c>
      <c r="L22" s="232">
        <v>0.74487955184765886</v>
      </c>
      <c r="M22" s="229">
        <v>5</v>
      </c>
      <c r="N22" s="229">
        <v>3</v>
      </c>
      <c r="O22" s="229">
        <v>4</v>
      </c>
      <c r="P22" s="229">
        <v>5</v>
      </c>
      <c r="Q22" s="229">
        <v>5</v>
      </c>
      <c r="R22" s="229">
        <v>5</v>
      </c>
      <c r="S22" s="229">
        <v>2</v>
      </c>
      <c r="T22" s="230">
        <v>3</v>
      </c>
      <c r="U22" s="229">
        <v>3</v>
      </c>
      <c r="V22" s="231">
        <v>5</v>
      </c>
      <c r="W22" s="230">
        <v>4</v>
      </c>
      <c r="X22" s="230">
        <v>2</v>
      </c>
      <c r="Y22" s="229">
        <v>2</v>
      </c>
      <c r="Z22" s="229">
        <v>4</v>
      </c>
      <c r="AA22" s="229">
        <v>5</v>
      </c>
      <c r="AB22" s="228">
        <v>5</v>
      </c>
    </row>
    <row r="23" spans="1:28" x14ac:dyDescent="0.3">
      <c r="A23" s="259">
        <v>6</v>
      </c>
      <c r="B23" s="259" t="s">
        <v>54</v>
      </c>
      <c r="C23" s="259">
        <v>10</v>
      </c>
      <c r="D23" s="283" t="s">
        <v>55</v>
      </c>
      <c r="E23" s="286">
        <v>114305</v>
      </c>
      <c r="F23" s="256">
        <v>1</v>
      </c>
      <c r="G23" s="255">
        <v>1</v>
      </c>
      <c r="H23" s="255">
        <v>1</v>
      </c>
      <c r="I23" s="255">
        <v>1</v>
      </c>
      <c r="J23" s="254">
        <v>3.7273565583920281</v>
      </c>
      <c r="K23" s="318">
        <v>8.1321411264358154</v>
      </c>
      <c r="L23" s="254">
        <v>1</v>
      </c>
      <c r="M23" s="251">
        <v>5</v>
      </c>
      <c r="N23" s="251">
        <v>5</v>
      </c>
      <c r="O23" s="251">
        <v>5</v>
      </c>
      <c r="P23" s="251">
        <v>5</v>
      </c>
      <c r="Q23" s="251">
        <v>2</v>
      </c>
      <c r="R23" s="251">
        <v>5</v>
      </c>
      <c r="S23" s="251">
        <v>3</v>
      </c>
      <c r="T23" s="252">
        <v>5</v>
      </c>
      <c r="U23" s="251">
        <v>1</v>
      </c>
      <c r="V23" s="295">
        <v>5</v>
      </c>
      <c r="W23" s="252">
        <v>1</v>
      </c>
      <c r="X23" s="252">
        <v>2</v>
      </c>
      <c r="Y23" s="251">
        <v>5</v>
      </c>
      <c r="Z23" s="251">
        <v>5</v>
      </c>
      <c r="AA23" s="251">
        <v>5</v>
      </c>
      <c r="AB23" s="250">
        <v>5</v>
      </c>
    </row>
    <row r="24" spans="1:28" x14ac:dyDescent="0.3">
      <c r="A24" s="248"/>
      <c r="B24" s="248"/>
      <c r="C24" s="248"/>
      <c r="D24" s="282"/>
      <c r="E24" s="246">
        <v>114202</v>
      </c>
      <c r="F24" s="245">
        <v>3</v>
      </c>
      <c r="G24" s="271">
        <v>2</v>
      </c>
      <c r="H24" s="271">
        <v>2</v>
      </c>
      <c r="I24" s="271">
        <v>2</v>
      </c>
      <c r="J24" s="243">
        <v>3.4235686796041489</v>
      </c>
      <c r="K24" s="318">
        <v>7.4766311216360206</v>
      </c>
      <c r="L24" s="243">
        <v>0.82728689213164663</v>
      </c>
      <c r="M24" s="240">
        <v>5</v>
      </c>
      <c r="N24" s="240">
        <v>5</v>
      </c>
      <c r="O24" s="240">
        <v>5</v>
      </c>
      <c r="P24" s="240">
        <v>5</v>
      </c>
      <c r="Q24" s="240">
        <v>2</v>
      </c>
      <c r="R24" s="240">
        <v>4</v>
      </c>
      <c r="S24" s="240">
        <v>3</v>
      </c>
      <c r="T24" s="241">
        <v>4</v>
      </c>
      <c r="U24" s="240">
        <v>1</v>
      </c>
      <c r="V24" s="242">
        <v>4</v>
      </c>
      <c r="W24" s="241">
        <v>1</v>
      </c>
      <c r="X24" s="241">
        <v>1</v>
      </c>
      <c r="Y24" s="240">
        <v>5</v>
      </c>
      <c r="Z24" s="240">
        <v>5</v>
      </c>
      <c r="AA24" s="240">
        <v>5</v>
      </c>
      <c r="AB24" s="239">
        <v>5</v>
      </c>
    </row>
    <row r="25" spans="1:28" x14ac:dyDescent="0.3">
      <c r="A25" s="248"/>
      <c r="B25" s="248"/>
      <c r="C25" s="248"/>
      <c r="D25" s="285" t="s">
        <v>37</v>
      </c>
      <c r="E25" s="246">
        <v>310006</v>
      </c>
      <c r="F25" s="245">
        <v>4</v>
      </c>
      <c r="G25" s="244">
        <v>4</v>
      </c>
      <c r="H25" s="244">
        <v>4</v>
      </c>
      <c r="I25" s="244">
        <v>4</v>
      </c>
      <c r="J25" s="243">
        <v>2.9004224989350851</v>
      </c>
      <c r="K25" s="318">
        <v>6.3747855786463932</v>
      </c>
      <c r="L25" s="243">
        <v>0.70418939185333806</v>
      </c>
      <c r="M25" s="240">
        <v>2</v>
      </c>
      <c r="N25" s="240">
        <v>3</v>
      </c>
      <c r="O25" s="240">
        <v>4</v>
      </c>
      <c r="P25" s="240">
        <v>3</v>
      </c>
      <c r="Q25" s="240">
        <v>2</v>
      </c>
      <c r="R25" s="240">
        <v>5</v>
      </c>
      <c r="S25" s="240">
        <v>2</v>
      </c>
      <c r="T25" s="241">
        <v>3</v>
      </c>
      <c r="U25" s="240">
        <v>1</v>
      </c>
      <c r="V25" s="292">
        <v>5</v>
      </c>
      <c r="W25" s="241">
        <v>1</v>
      </c>
      <c r="X25" s="241">
        <v>1</v>
      </c>
      <c r="Y25" s="240">
        <v>5</v>
      </c>
      <c r="Z25" s="240">
        <v>5</v>
      </c>
      <c r="AA25" s="240">
        <v>5</v>
      </c>
      <c r="AB25" s="239">
        <v>4</v>
      </c>
    </row>
    <row r="26" spans="1:28" x14ac:dyDescent="0.3">
      <c r="A26" s="248"/>
      <c r="B26" s="248"/>
      <c r="C26" s="248"/>
      <c r="D26" s="296">
        <v>60000</v>
      </c>
      <c r="E26" s="290">
        <v>113568</v>
      </c>
      <c r="F26" s="245">
        <v>2</v>
      </c>
      <c r="G26" s="271">
        <v>3</v>
      </c>
      <c r="H26" s="271">
        <v>3</v>
      </c>
      <c r="I26" s="271">
        <v>3</v>
      </c>
      <c r="J26" s="243">
        <v>3.1009237520679167</v>
      </c>
      <c r="K26" s="318">
        <v>6.7991063754111352</v>
      </c>
      <c r="L26" s="243">
        <v>0.7389889741785225</v>
      </c>
      <c r="M26" s="240">
        <v>2</v>
      </c>
      <c r="N26" s="240">
        <v>5</v>
      </c>
      <c r="O26" s="240">
        <v>4</v>
      </c>
      <c r="P26" s="240">
        <v>5</v>
      </c>
      <c r="Q26" s="240">
        <v>2</v>
      </c>
      <c r="R26" s="240">
        <v>5</v>
      </c>
      <c r="S26" s="240">
        <v>2</v>
      </c>
      <c r="T26" s="241">
        <v>3</v>
      </c>
      <c r="U26" s="240">
        <v>1</v>
      </c>
      <c r="V26" s="242">
        <v>5</v>
      </c>
      <c r="W26" s="241">
        <v>1</v>
      </c>
      <c r="X26" s="241">
        <v>1</v>
      </c>
      <c r="Y26" s="240">
        <v>5</v>
      </c>
      <c r="Z26" s="240">
        <v>5</v>
      </c>
      <c r="AA26" s="240">
        <v>5</v>
      </c>
      <c r="AB26" s="239">
        <v>4</v>
      </c>
    </row>
    <row r="27" spans="1:28" ht="15" thickBot="1" x14ac:dyDescent="0.35">
      <c r="A27" s="237"/>
      <c r="B27" s="237"/>
      <c r="C27" s="237"/>
      <c r="D27" s="294"/>
      <c r="E27" s="235">
        <v>113507</v>
      </c>
      <c r="F27" s="234">
        <v>5</v>
      </c>
      <c r="G27" s="233">
        <v>5</v>
      </c>
      <c r="H27" s="233">
        <v>5</v>
      </c>
      <c r="I27" s="233">
        <v>5</v>
      </c>
      <c r="J27" s="232">
        <v>2.8477285110008226</v>
      </c>
      <c r="K27" s="318">
        <v>6.2727466599682966</v>
      </c>
      <c r="L27" s="232">
        <v>0.67958898020924718</v>
      </c>
      <c r="M27" s="229">
        <v>2</v>
      </c>
      <c r="N27" s="229">
        <v>3</v>
      </c>
      <c r="O27" s="229">
        <v>5</v>
      </c>
      <c r="P27" s="229">
        <v>1</v>
      </c>
      <c r="Q27" s="229">
        <v>2</v>
      </c>
      <c r="R27" s="229">
        <v>5</v>
      </c>
      <c r="S27" s="229">
        <v>2</v>
      </c>
      <c r="T27" s="230">
        <v>5</v>
      </c>
      <c r="U27" s="229">
        <v>1</v>
      </c>
      <c r="V27" s="231">
        <v>3</v>
      </c>
      <c r="W27" s="230">
        <v>1</v>
      </c>
      <c r="X27" s="230">
        <v>1</v>
      </c>
      <c r="Y27" s="229">
        <v>5</v>
      </c>
      <c r="Z27" s="229">
        <v>5</v>
      </c>
      <c r="AA27" s="229">
        <v>5</v>
      </c>
      <c r="AB27" s="228">
        <v>4</v>
      </c>
    </row>
    <row r="28" spans="1:28" x14ac:dyDescent="0.3">
      <c r="A28" s="259">
        <v>7</v>
      </c>
      <c r="B28" s="259" t="s">
        <v>54</v>
      </c>
      <c r="C28" s="259">
        <v>20</v>
      </c>
      <c r="D28" s="284" t="s">
        <v>61</v>
      </c>
      <c r="E28" s="286">
        <v>114305</v>
      </c>
      <c r="F28" s="256">
        <v>1</v>
      </c>
      <c r="G28" s="255">
        <v>1</v>
      </c>
      <c r="H28" s="255">
        <v>1</v>
      </c>
      <c r="I28" s="255">
        <v>1</v>
      </c>
      <c r="J28" s="254">
        <v>3.7174751354671272</v>
      </c>
      <c r="K28" s="254">
        <v>8.1110542690463898</v>
      </c>
      <c r="L28" s="254">
        <v>1</v>
      </c>
      <c r="M28" s="251">
        <v>5</v>
      </c>
      <c r="N28" s="251">
        <v>5</v>
      </c>
      <c r="O28" s="251">
        <v>5</v>
      </c>
      <c r="P28" s="251">
        <v>5</v>
      </c>
      <c r="Q28" s="251">
        <v>2</v>
      </c>
      <c r="R28" s="251">
        <v>5</v>
      </c>
      <c r="S28" s="251">
        <v>3</v>
      </c>
      <c r="T28" s="252">
        <v>5</v>
      </c>
      <c r="U28" s="251">
        <v>1</v>
      </c>
      <c r="V28" s="253">
        <v>5</v>
      </c>
      <c r="W28" s="252">
        <v>1</v>
      </c>
      <c r="X28" s="252">
        <v>2</v>
      </c>
      <c r="Y28" s="251">
        <v>5</v>
      </c>
      <c r="Z28" s="251">
        <v>5</v>
      </c>
      <c r="AA28" s="251">
        <v>5</v>
      </c>
      <c r="AB28" s="250">
        <v>5</v>
      </c>
    </row>
    <row r="29" spans="1:28" x14ac:dyDescent="0.3">
      <c r="A29" s="248"/>
      <c r="B29" s="248"/>
      <c r="C29" s="248"/>
      <c r="D29" s="285" t="s">
        <v>37</v>
      </c>
      <c r="E29" s="246">
        <v>114202</v>
      </c>
      <c r="F29" s="245">
        <v>3</v>
      </c>
      <c r="G29" s="271">
        <v>2</v>
      </c>
      <c r="H29" s="271">
        <v>2</v>
      </c>
      <c r="I29" s="271">
        <v>2</v>
      </c>
      <c r="J29" s="243">
        <v>3.372185280394663</v>
      </c>
      <c r="K29" s="243">
        <v>7.3639790072023654</v>
      </c>
      <c r="L29" s="243">
        <v>0.81401916812232045</v>
      </c>
      <c r="M29" s="240">
        <v>5</v>
      </c>
      <c r="N29" s="240">
        <v>5</v>
      </c>
      <c r="O29" s="240">
        <v>5</v>
      </c>
      <c r="P29" s="240">
        <v>5</v>
      </c>
      <c r="Q29" s="240">
        <v>2</v>
      </c>
      <c r="R29" s="240">
        <v>4</v>
      </c>
      <c r="S29" s="240">
        <v>3</v>
      </c>
      <c r="T29" s="241">
        <v>4</v>
      </c>
      <c r="U29" s="240">
        <v>1</v>
      </c>
      <c r="V29" s="242">
        <v>3</v>
      </c>
      <c r="W29" s="241">
        <v>1</v>
      </c>
      <c r="X29" s="241">
        <v>1</v>
      </c>
      <c r="Y29" s="240">
        <v>5</v>
      </c>
      <c r="Z29" s="240">
        <v>5</v>
      </c>
      <c r="AA29" s="240">
        <v>5</v>
      </c>
      <c r="AB29" s="239">
        <v>5</v>
      </c>
    </row>
    <row r="30" spans="1:28" x14ac:dyDescent="0.3">
      <c r="A30" s="248"/>
      <c r="B30" s="248"/>
      <c r="C30" s="248"/>
      <c r="D30" s="296">
        <v>160000</v>
      </c>
      <c r="E30" s="246">
        <v>310006</v>
      </c>
      <c r="F30" s="245">
        <v>5</v>
      </c>
      <c r="G30" s="244">
        <v>5</v>
      </c>
      <c r="H30" s="271">
        <v>4</v>
      </c>
      <c r="I30" s="271">
        <v>4</v>
      </c>
      <c r="J30" s="243">
        <v>2.8905410760101837</v>
      </c>
      <c r="K30" s="243">
        <v>6.3536987212569693</v>
      </c>
      <c r="L30" s="243">
        <v>0.70336201704451418</v>
      </c>
      <c r="M30" s="240">
        <v>2</v>
      </c>
      <c r="N30" s="240">
        <v>3</v>
      </c>
      <c r="O30" s="240">
        <v>4</v>
      </c>
      <c r="P30" s="240">
        <v>3</v>
      </c>
      <c r="Q30" s="240">
        <v>2</v>
      </c>
      <c r="R30" s="240">
        <v>5</v>
      </c>
      <c r="S30" s="240">
        <v>2</v>
      </c>
      <c r="T30" s="241">
        <v>3</v>
      </c>
      <c r="U30" s="240">
        <v>1</v>
      </c>
      <c r="V30" s="292">
        <v>5</v>
      </c>
      <c r="W30" s="241">
        <v>1</v>
      </c>
      <c r="X30" s="241">
        <v>1</v>
      </c>
      <c r="Y30" s="240">
        <v>5</v>
      </c>
      <c r="Z30" s="240">
        <v>5</v>
      </c>
      <c r="AA30" s="240">
        <v>5</v>
      </c>
      <c r="AB30" s="239">
        <v>4</v>
      </c>
    </row>
    <row r="31" spans="1:28" x14ac:dyDescent="0.3">
      <c r="A31" s="248"/>
      <c r="B31" s="248"/>
      <c r="C31" s="248"/>
      <c r="D31" s="293"/>
      <c r="E31" s="290">
        <v>113568</v>
      </c>
      <c r="F31" s="245">
        <v>2</v>
      </c>
      <c r="G31" s="271">
        <v>3</v>
      </c>
      <c r="H31" s="271">
        <v>3</v>
      </c>
      <c r="I31" s="271">
        <v>3</v>
      </c>
      <c r="J31" s="243">
        <v>3.0910423291430158</v>
      </c>
      <c r="K31" s="243">
        <v>6.7780195180217104</v>
      </c>
      <c r="L31" s="243">
        <v>0.73831606069034938</v>
      </c>
      <c r="M31" s="240">
        <v>2</v>
      </c>
      <c r="N31" s="240">
        <v>5</v>
      </c>
      <c r="O31" s="240">
        <v>4</v>
      </c>
      <c r="P31" s="240">
        <v>5</v>
      </c>
      <c r="Q31" s="240">
        <v>2</v>
      </c>
      <c r="R31" s="240">
        <v>5</v>
      </c>
      <c r="S31" s="240">
        <v>2</v>
      </c>
      <c r="T31" s="241">
        <v>3</v>
      </c>
      <c r="U31" s="240">
        <v>1</v>
      </c>
      <c r="V31" s="242">
        <v>5</v>
      </c>
      <c r="W31" s="241">
        <v>1</v>
      </c>
      <c r="X31" s="241">
        <v>1</v>
      </c>
      <c r="Y31" s="240">
        <v>5</v>
      </c>
      <c r="Z31" s="240">
        <v>5</v>
      </c>
      <c r="AA31" s="240">
        <v>5</v>
      </c>
      <c r="AB31" s="239">
        <v>4</v>
      </c>
    </row>
    <row r="32" spans="1:28" ht="15" thickBot="1" x14ac:dyDescent="0.35">
      <c r="A32" s="237"/>
      <c r="B32" s="237"/>
      <c r="C32" s="237"/>
      <c r="D32" s="291"/>
      <c r="E32" s="235">
        <v>113507</v>
      </c>
      <c r="F32" s="234">
        <v>4</v>
      </c>
      <c r="G32" s="233">
        <v>4</v>
      </c>
      <c r="H32" s="280">
        <v>5</v>
      </c>
      <c r="I32" s="280">
        <v>5</v>
      </c>
      <c r="J32" s="232">
        <v>2.9287561789850121</v>
      </c>
      <c r="K32" s="232">
        <v>6.4516598025788721</v>
      </c>
      <c r="L32" s="232">
        <v>0.69277015766755257</v>
      </c>
      <c r="M32" s="229">
        <v>2</v>
      </c>
      <c r="N32" s="229">
        <v>3</v>
      </c>
      <c r="O32" s="229">
        <v>5</v>
      </c>
      <c r="P32" s="229">
        <v>1</v>
      </c>
      <c r="Q32" s="229">
        <v>2</v>
      </c>
      <c r="R32" s="229">
        <v>5</v>
      </c>
      <c r="S32" s="229">
        <v>2</v>
      </c>
      <c r="T32" s="230">
        <v>5</v>
      </c>
      <c r="U32" s="229">
        <v>1</v>
      </c>
      <c r="V32" s="231">
        <v>5</v>
      </c>
      <c r="W32" s="230">
        <v>1</v>
      </c>
      <c r="X32" s="230">
        <v>1</v>
      </c>
      <c r="Y32" s="229">
        <v>5</v>
      </c>
      <c r="Z32" s="229">
        <v>5</v>
      </c>
      <c r="AA32" s="229">
        <v>5</v>
      </c>
      <c r="AB32" s="228">
        <v>4</v>
      </c>
    </row>
    <row r="33" spans="1:28" x14ac:dyDescent="0.3">
      <c r="A33" s="259">
        <v>8</v>
      </c>
      <c r="B33" s="259" t="s">
        <v>54</v>
      </c>
      <c r="C33" s="259">
        <v>30</v>
      </c>
      <c r="D33" s="283" t="s">
        <v>62</v>
      </c>
      <c r="E33" s="286">
        <v>114305</v>
      </c>
      <c r="F33" s="256">
        <v>1</v>
      </c>
      <c r="G33" s="255">
        <v>1</v>
      </c>
      <c r="H33" s="255">
        <v>1</v>
      </c>
      <c r="I33" s="255">
        <v>1</v>
      </c>
      <c r="J33" s="254">
        <v>3.7273565583920285</v>
      </c>
      <c r="K33" s="254">
        <v>8.1372173987119218</v>
      </c>
      <c r="L33" s="254">
        <v>1</v>
      </c>
      <c r="M33" s="251">
        <v>5</v>
      </c>
      <c r="N33" s="251">
        <v>5</v>
      </c>
      <c r="O33" s="251">
        <v>5</v>
      </c>
      <c r="P33" s="251">
        <v>5</v>
      </c>
      <c r="Q33" s="251">
        <v>2</v>
      </c>
      <c r="R33" s="251">
        <v>5</v>
      </c>
      <c r="S33" s="251">
        <v>3</v>
      </c>
      <c r="T33" s="252">
        <v>5</v>
      </c>
      <c r="U33" s="251">
        <v>1</v>
      </c>
      <c r="V33" s="253">
        <v>5</v>
      </c>
      <c r="W33" s="252">
        <v>1</v>
      </c>
      <c r="X33" s="252">
        <v>2</v>
      </c>
      <c r="Y33" s="251">
        <v>5</v>
      </c>
      <c r="Z33" s="251">
        <v>5</v>
      </c>
      <c r="AA33" s="251">
        <v>5</v>
      </c>
      <c r="AB33" s="250">
        <v>5</v>
      </c>
    </row>
    <row r="34" spans="1:28" x14ac:dyDescent="0.3">
      <c r="A34" s="248"/>
      <c r="B34" s="248"/>
      <c r="C34" s="248"/>
      <c r="D34" s="282"/>
      <c r="E34" s="246">
        <v>114202</v>
      </c>
      <c r="F34" s="245">
        <v>2</v>
      </c>
      <c r="G34" s="244">
        <v>2</v>
      </c>
      <c r="H34" s="244">
        <v>2</v>
      </c>
      <c r="I34" s="244">
        <v>2</v>
      </c>
      <c r="J34" s="243">
        <v>3.4235686796041489</v>
      </c>
      <c r="K34" s="243">
        <v>7.4806921394569059</v>
      </c>
      <c r="L34" s="243">
        <v>0.82725855067722376</v>
      </c>
      <c r="M34" s="240">
        <v>5</v>
      </c>
      <c r="N34" s="240">
        <v>5</v>
      </c>
      <c r="O34" s="240">
        <v>5</v>
      </c>
      <c r="P34" s="240">
        <v>5</v>
      </c>
      <c r="Q34" s="240">
        <v>2</v>
      </c>
      <c r="R34" s="240">
        <v>4</v>
      </c>
      <c r="S34" s="240">
        <v>3</v>
      </c>
      <c r="T34" s="241">
        <v>4</v>
      </c>
      <c r="U34" s="240">
        <v>1</v>
      </c>
      <c r="V34" s="242">
        <v>4</v>
      </c>
      <c r="W34" s="241">
        <v>1</v>
      </c>
      <c r="X34" s="241">
        <v>1</v>
      </c>
      <c r="Y34" s="240">
        <v>5</v>
      </c>
      <c r="Z34" s="240">
        <v>5</v>
      </c>
      <c r="AA34" s="240">
        <v>5</v>
      </c>
      <c r="AB34" s="239">
        <v>5</v>
      </c>
    </row>
    <row r="35" spans="1:28" x14ac:dyDescent="0.3">
      <c r="A35" s="248"/>
      <c r="B35" s="248"/>
      <c r="C35" s="248"/>
      <c r="D35" s="285" t="s">
        <v>37</v>
      </c>
      <c r="E35" s="246">
        <v>310006</v>
      </c>
      <c r="F35" s="245" t="s">
        <v>42</v>
      </c>
      <c r="G35" s="244">
        <v>5</v>
      </c>
      <c r="H35" s="244">
        <v>5</v>
      </c>
      <c r="I35" s="244">
        <v>4</v>
      </c>
      <c r="J35" s="243">
        <v>2.8549679534805397</v>
      </c>
      <c r="K35" s="243">
        <v>6.2788465964672779</v>
      </c>
      <c r="L35" s="243">
        <v>0.69835635616587599</v>
      </c>
      <c r="M35" s="240">
        <v>2</v>
      </c>
      <c r="N35" s="240">
        <v>3</v>
      </c>
      <c r="O35" s="240">
        <v>4</v>
      </c>
      <c r="P35" s="240">
        <v>3</v>
      </c>
      <c r="Q35" s="240">
        <v>2</v>
      </c>
      <c r="R35" s="240">
        <v>4</v>
      </c>
      <c r="S35" s="240">
        <v>2</v>
      </c>
      <c r="T35" s="241">
        <v>3</v>
      </c>
      <c r="U35" s="240">
        <v>1</v>
      </c>
      <c r="V35" s="242">
        <v>5</v>
      </c>
      <c r="W35" s="241">
        <v>1</v>
      </c>
      <c r="X35" s="241">
        <v>1</v>
      </c>
      <c r="Y35" s="240">
        <v>5</v>
      </c>
      <c r="Z35" s="240">
        <v>5</v>
      </c>
      <c r="AA35" s="240">
        <v>5</v>
      </c>
      <c r="AB35" s="239">
        <v>4</v>
      </c>
    </row>
    <row r="36" spans="1:28" x14ac:dyDescent="0.3">
      <c r="A36" s="248"/>
      <c r="B36" s="248"/>
      <c r="C36" s="248"/>
      <c r="D36" s="296">
        <v>134000</v>
      </c>
      <c r="E36" s="290">
        <v>113568</v>
      </c>
      <c r="F36" s="245" t="s">
        <v>42</v>
      </c>
      <c r="G36" s="271">
        <v>3</v>
      </c>
      <c r="H36" s="271">
        <v>3</v>
      </c>
      <c r="I36" s="271">
        <v>3</v>
      </c>
      <c r="J36" s="243">
        <v>3.0554692066133713</v>
      </c>
      <c r="K36" s="243">
        <v>6.7031673932320199</v>
      </c>
      <c r="L36" s="243">
        <v>0.73347565675079829</v>
      </c>
      <c r="M36" s="240">
        <v>2</v>
      </c>
      <c r="N36" s="240">
        <v>5</v>
      </c>
      <c r="O36" s="240">
        <v>4</v>
      </c>
      <c r="P36" s="240">
        <v>5</v>
      </c>
      <c r="Q36" s="240">
        <v>2</v>
      </c>
      <c r="R36" s="240">
        <v>4</v>
      </c>
      <c r="S36" s="240">
        <v>2</v>
      </c>
      <c r="T36" s="241">
        <v>3</v>
      </c>
      <c r="U36" s="240">
        <v>1</v>
      </c>
      <c r="V36" s="242">
        <v>5</v>
      </c>
      <c r="W36" s="241">
        <v>1</v>
      </c>
      <c r="X36" s="241">
        <v>1</v>
      </c>
      <c r="Y36" s="240">
        <v>5</v>
      </c>
      <c r="Z36" s="240">
        <v>5</v>
      </c>
      <c r="AA36" s="240">
        <v>5</v>
      </c>
      <c r="AB36" s="239">
        <v>4</v>
      </c>
    </row>
    <row r="37" spans="1:28" ht="15" thickBot="1" x14ac:dyDescent="0.35">
      <c r="A37" s="237"/>
      <c r="B37" s="237"/>
      <c r="C37" s="237"/>
      <c r="D37" s="294"/>
      <c r="E37" s="235">
        <v>113507</v>
      </c>
      <c r="F37" s="234">
        <v>3</v>
      </c>
      <c r="G37" s="280">
        <v>4</v>
      </c>
      <c r="H37" s="280">
        <v>4</v>
      </c>
      <c r="I37" s="280">
        <v>5</v>
      </c>
      <c r="J37" s="232">
        <v>2.9386376019099134</v>
      </c>
      <c r="K37" s="232">
        <v>6.4778229322444023</v>
      </c>
      <c r="L37" s="232">
        <v>0.69375349183058455</v>
      </c>
      <c r="M37" s="229">
        <v>2</v>
      </c>
      <c r="N37" s="229">
        <v>3</v>
      </c>
      <c r="O37" s="229">
        <v>5</v>
      </c>
      <c r="P37" s="229">
        <v>1</v>
      </c>
      <c r="Q37" s="229">
        <v>2</v>
      </c>
      <c r="R37" s="229">
        <v>5</v>
      </c>
      <c r="S37" s="229">
        <v>2</v>
      </c>
      <c r="T37" s="230">
        <v>5</v>
      </c>
      <c r="U37" s="229">
        <v>1</v>
      </c>
      <c r="V37" s="231">
        <v>5</v>
      </c>
      <c r="W37" s="230">
        <v>1</v>
      </c>
      <c r="X37" s="230">
        <v>1</v>
      </c>
      <c r="Y37" s="229">
        <v>5</v>
      </c>
      <c r="Z37" s="229">
        <v>5</v>
      </c>
      <c r="AA37" s="229">
        <v>5</v>
      </c>
      <c r="AB37" s="228">
        <v>4</v>
      </c>
    </row>
    <row r="38" spans="1:28" x14ac:dyDescent="0.3">
      <c r="A38" s="259">
        <v>9</v>
      </c>
      <c r="B38" s="259" t="s">
        <v>54</v>
      </c>
      <c r="C38" s="259">
        <v>40</v>
      </c>
      <c r="D38" s="283" t="s">
        <v>63</v>
      </c>
      <c r="E38" s="286">
        <v>114305</v>
      </c>
      <c r="F38" s="256">
        <v>1</v>
      </c>
      <c r="G38" s="255">
        <v>1</v>
      </c>
      <c r="H38" s="255">
        <v>1</v>
      </c>
      <c r="I38" s="255">
        <v>1</v>
      </c>
      <c r="J38" s="254">
        <v>3.7174751354671272</v>
      </c>
      <c r="K38" s="254">
        <v>8.1155093709586481</v>
      </c>
      <c r="L38" s="254">
        <v>1</v>
      </c>
      <c r="M38" s="251">
        <v>5</v>
      </c>
      <c r="N38" s="251">
        <v>5</v>
      </c>
      <c r="O38" s="251">
        <v>5</v>
      </c>
      <c r="P38" s="251">
        <v>5</v>
      </c>
      <c r="Q38" s="251">
        <v>2</v>
      </c>
      <c r="R38" s="251">
        <v>5</v>
      </c>
      <c r="S38" s="251">
        <v>3</v>
      </c>
      <c r="T38" s="252">
        <v>5</v>
      </c>
      <c r="U38" s="251">
        <v>1</v>
      </c>
      <c r="V38" s="253">
        <v>5</v>
      </c>
      <c r="W38" s="252">
        <v>1</v>
      </c>
      <c r="X38" s="252">
        <v>2</v>
      </c>
      <c r="Y38" s="251">
        <v>5</v>
      </c>
      <c r="Z38" s="251">
        <v>5</v>
      </c>
      <c r="AA38" s="251">
        <v>5</v>
      </c>
      <c r="AB38" s="250">
        <v>5</v>
      </c>
    </row>
    <row r="39" spans="1:28" x14ac:dyDescent="0.3">
      <c r="A39" s="248"/>
      <c r="B39" s="248"/>
      <c r="C39" s="248"/>
      <c r="D39" s="282"/>
      <c r="E39" s="246">
        <v>114202</v>
      </c>
      <c r="F39" s="245">
        <v>2</v>
      </c>
      <c r="G39" s="244">
        <v>2</v>
      </c>
      <c r="H39" s="244">
        <v>2</v>
      </c>
      <c r="I39" s="244">
        <v>2</v>
      </c>
      <c r="J39" s="243">
        <v>3.457330207930895</v>
      </c>
      <c r="K39" s="243">
        <v>7.5561733863428122</v>
      </c>
      <c r="L39" s="243">
        <v>0.83293619018864484</v>
      </c>
      <c r="M39" s="240">
        <v>5</v>
      </c>
      <c r="N39" s="240">
        <v>5</v>
      </c>
      <c r="O39" s="240">
        <v>5</v>
      </c>
      <c r="P39" s="240">
        <v>5</v>
      </c>
      <c r="Q39" s="240">
        <v>2</v>
      </c>
      <c r="R39" s="240">
        <v>4</v>
      </c>
      <c r="S39" s="240">
        <v>3</v>
      </c>
      <c r="T39" s="241">
        <v>4</v>
      </c>
      <c r="U39" s="240">
        <v>1</v>
      </c>
      <c r="V39" s="242">
        <v>5</v>
      </c>
      <c r="W39" s="241">
        <v>1</v>
      </c>
      <c r="X39" s="241">
        <v>1</v>
      </c>
      <c r="Y39" s="240">
        <v>5</v>
      </c>
      <c r="Z39" s="240">
        <v>5</v>
      </c>
      <c r="AA39" s="240">
        <v>5</v>
      </c>
      <c r="AB39" s="239">
        <v>5</v>
      </c>
    </row>
    <row r="40" spans="1:28" x14ac:dyDescent="0.3">
      <c r="A40" s="248"/>
      <c r="B40" s="248"/>
      <c r="C40" s="248"/>
      <c r="D40" s="285" t="s">
        <v>37</v>
      </c>
      <c r="E40" s="246">
        <v>310006</v>
      </c>
      <c r="F40" s="245" t="s">
        <v>42</v>
      </c>
      <c r="G40" s="244">
        <v>5</v>
      </c>
      <c r="H40" s="244">
        <v>5</v>
      </c>
      <c r="I40" s="244">
        <v>5</v>
      </c>
      <c r="J40" s="243">
        <v>2.8053961484739518</v>
      </c>
      <c r="K40" s="243">
        <v>6.1686325051761326</v>
      </c>
      <c r="L40" s="243">
        <v>0.6927239746703806</v>
      </c>
      <c r="M40" s="240">
        <v>2</v>
      </c>
      <c r="N40" s="240">
        <v>3</v>
      </c>
      <c r="O40" s="240">
        <v>4</v>
      </c>
      <c r="P40" s="240">
        <v>3</v>
      </c>
      <c r="Q40" s="240">
        <v>2</v>
      </c>
      <c r="R40" s="240">
        <v>4</v>
      </c>
      <c r="S40" s="240">
        <v>2</v>
      </c>
      <c r="T40" s="241">
        <v>3</v>
      </c>
      <c r="U40" s="240">
        <v>1</v>
      </c>
      <c r="V40" s="242">
        <v>4</v>
      </c>
      <c r="W40" s="241">
        <v>1</v>
      </c>
      <c r="X40" s="241">
        <v>1</v>
      </c>
      <c r="Y40" s="240">
        <v>5</v>
      </c>
      <c r="Z40" s="240">
        <v>5</v>
      </c>
      <c r="AA40" s="240">
        <v>5</v>
      </c>
      <c r="AB40" s="239">
        <v>4</v>
      </c>
    </row>
    <row r="41" spans="1:28" x14ac:dyDescent="0.3">
      <c r="A41" s="248"/>
      <c r="B41" s="248"/>
      <c r="C41" s="248"/>
      <c r="D41" s="269">
        <v>90000</v>
      </c>
      <c r="E41" s="290">
        <v>113568</v>
      </c>
      <c r="F41" s="245">
        <v>3</v>
      </c>
      <c r="G41" s="244">
        <v>3</v>
      </c>
      <c r="H41" s="244">
        <v>3</v>
      </c>
      <c r="I41" s="244">
        <v>3</v>
      </c>
      <c r="J41" s="243">
        <v>3.0910423291430158</v>
      </c>
      <c r="K41" s="243">
        <v>6.7824746199339669</v>
      </c>
      <c r="L41" s="243">
        <v>0.73845629306442484</v>
      </c>
      <c r="M41" s="240">
        <v>2</v>
      </c>
      <c r="N41" s="240">
        <v>5</v>
      </c>
      <c r="O41" s="240">
        <v>4</v>
      </c>
      <c r="P41" s="240">
        <v>5</v>
      </c>
      <c r="Q41" s="240">
        <v>2</v>
      </c>
      <c r="R41" s="240">
        <v>5</v>
      </c>
      <c r="S41" s="240">
        <v>2</v>
      </c>
      <c r="T41" s="241">
        <v>3</v>
      </c>
      <c r="U41" s="240">
        <v>1</v>
      </c>
      <c r="V41" s="242">
        <v>5</v>
      </c>
      <c r="W41" s="241">
        <v>1</v>
      </c>
      <c r="X41" s="241">
        <v>1</v>
      </c>
      <c r="Y41" s="240">
        <v>5</v>
      </c>
      <c r="Z41" s="240">
        <v>5</v>
      </c>
      <c r="AA41" s="240">
        <v>5</v>
      </c>
      <c r="AB41" s="239">
        <v>4</v>
      </c>
    </row>
    <row r="42" spans="1:28" ht="15" thickBot="1" x14ac:dyDescent="0.35">
      <c r="A42" s="237"/>
      <c r="B42" s="237"/>
      <c r="C42" s="237"/>
      <c r="D42" s="294"/>
      <c r="E42" s="235">
        <v>113507</v>
      </c>
      <c r="F42" s="234">
        <v>4</v>
      </c>
      <c r="G42" s="233">
        <v>4</v>
      </c>
      <c r="H42" s="233">
        <v>4</v>
      </c>
      <c r="I42" s="233">
        <v>4</v>
      </c>
      <c r="J42" s="232">
        <v>2.9287561789850121</v>
      </c>
      <c r="K42" s="232">
        <v>6.4561149044911286</v>
      </c>
      <c r="L42" s="232">
        <v>0.69293466216919841</v>
      </c>
      <c r="M42" s="229">
        <v>2</v>
      </c>
      <c r="N42" s="229">
        <v>3</v>
      </c>
      <c r="O42" s="229">
        <v>5</v>
      </c>
      <c r="P42" s="229">
        <v>1</v>
      </c>
      <c r="Q42" s="229">
        <v>2</v>
      </c>
      <c r="R42" s="229">
        <v>5</v>
      </c>
      <c r="S42" s="229">
        <v>2</v>
      </c>
      <c r="T42" s="230">
        <v>5</v>
      </c>
      <c r="U42" s="229">
        <v>1</v>
      </c>
      <c r="V42" s="231">
        <v>5</v>
      </c>
      <c r="W42" s="230">
        <v>1</v>
      </c>
      <c r="X42" s="230">
        <v>1</v>
      </c>
      <c r="Y42" s="229">
        <v>5</v>
      </c>
      <c r="Z42" s="229">
        <v>5</v>
      </c>
      <c r="AA42" s="229">
        <v>5</v>
      </c>
      <c r="AB42" s="228">
        <v>4</v>
      </c>
    </row>
    <row r="43" spans="1:28" x14ac:dyDescent="0.3">
      <c r="A43" s="259">
        <v>10</v>
      </c>
      <c r="B43" s="259" t="s">
        <v>54</v>
      </c>
      <c r="C43" s="259">
        <v>50</v>
      </c>
      <c r="D43" s="258" t="s">
        <v>64</v>
      </c>
      <c r="E43" s="286">
        <v>114305</v>
      </c>
      <c r="F43" s="256">
        <v>1</v>
      </c>
      <c r="G43" s="255">
        <v>1</v>
      </c>
      <c r="H43" s="255">
        <v>1</v>
      </c>
      <c r="I43" s="255">
        <v>1</v>
      </c>
      <c r="J43" s="254">
        <v>1</v>
      </c>
      <c r="K43" s="254">
        <v>3.7364145294065207</v>
      </c>
      <c r="L43" s="254">
        <v>8.141561363361479</v>
      </c>
      <c r="M43" s="251">
        <v>5</v>
      </c>
      <c r="N43" s="251">
        <v>5</v>
      </c>
      <c r="O43" s="251">
        <v>5</v>
      </c>
      <c r="P43" s="251">
        <v>5</v>
      </c>
      <c r="Q43" s="251">
        <v>2</v>
      </c>
      <c r="R43" s="251">
        <v>5</v>
      </c>
      <c r="S43" s="251">
        <v>3</v>
      </c>
      <c r="T43" s="252">
        <v>5</v>
      </c>
      <c r="U43" s="251">
        <v>1</v>
      </c>
      <c r="V43" s="253">
        <v>5</v>
      </c>
      <c r="W43" s="252">
        <v>1</v>
      </c>
      <c r="X43" s="252">
        <v>2</v>
      </c>
      <c r="Y43" s="251">
        <v>5</v>
      </c>
      <c r="Z43" s="251">
        <v>5</v>
      </c>
      <c r="AA43" s="251">
        <v>5</v>
      </c>
      <c r="AB43" s="250">
        <v>5</v>
      </c>
    </row>
    <row r="44" spans="1:28" x14ac:dyDescent="0.3">
      <c r="A44" s="248"/>
      <c r="B44" s="248"/>
      <c r="C44" s="248"/>
      <c r="D44" s="247"/>
      <c r="E44" s="246">
        <v>114202</v>
      </c>
      <c r="F44" s="245">
        <v>2</v>
      </c>
      <c r="G44" s="244">
        <v>2</v>
      </c>
      <c r="H44" s="244">
        <v>2</v>
      </c>
      <c r="I44" s="244">
        <v>2</v>
      </c>
      <c r="J44" s="243">
        <v>0.8334099559822068</v>
      </c>
      <c r="K44" s="243">
        <v>3.4762696018702886</v>
      </c>
      <c r="L44" s="243">
        <v>7.5822253787456422</v>
      </c>
      <c r="M44" s="240">
        <v>5</v>
      </c>
      <c r="N44" s="240">
        <v>5</v>
      </c>
      <c r="O44" s="240">
        <v>5</v>
      </c>
      <c r="P44" s="240">
        <v>5</v>
      </c>
      <c r="Q44" s="240">
        <v>2</v>
      </c>
      <c r="R44" s="240">
        <v>4</v>
      </c>
      <c r="S44" s="240">
        <v>3</v>
      </c>
      <c r="T44" s="241">
        <v>4</v>
      </c>
      <c r="U44" s="240">
        <v>1</v>
      </c>
      <c r="V44" s="242">
        <v>5</v>
      </c>
      <c r="W44" s="241">
        <v>1</v>
      </c>
      <c r="X44" s="241">
        <v>1</v>
      </c>
      <c r="Y44" s="240">
        <v>5</v>
      </c>
      <c r="Z44" s="240">
        <v>5</v>
      </c>
      <c r="AA44" s="240">
        <v>5</v>
      </c>
      <c r="AB44" s="239">
        <v>5</v>
      </c>
    </row>
    <row r="45" spans="1:28" x14ac:dyDescent="0.3">
      <c r="A45" s="248"/>
      <c r="B45" s="248"/>
      <c r="C45" s="248"/>
      <c r="D45" s="285" t="s">
        <v>37</v>
      </c>
      <c r="E45" s="246">
        <v>310006</v>
      </c>
      <c r="F45" s="245" t="s">
        <v>42</v>
      </c>
      <c r="G45" s="244">
        <v>5</v>
      </c>
      <c r="H45" s="244">
        <v>5</v>
      </c>
      <c r="I45" s="244">
        <v>5</v>
      </c>
      <c r="J45" s="243">
        <v>0.67186021899313564</v>
      </c>
      <c r="K45" s="243">
        <v>2.7296385727163761</v>
      </c>
      <c r="L45" s="243">
        <v>5.9933579639602126</v>
      </c>
      <c r="M45" s="240">
        <v>2</v>
      </c>
      <c r="N45" s="240">
        <v>3</v>
      </c>
      <c r="O45" s="240">
        <v>4</v>
      </c>
      <c r="P45" s="240">
        <v>3</v>
      </c>
      <c r="Q45" s="240">
        <v>2</v>
      </c>
      <c r="R45" s="240">
        <v>4</v>
      </c>
      <c r="S45" s="240">
        <v>2</v>
      </c>
      <c r="T45" s="241">
        <v>3</v>
      </c>
      <c r="U45" s="240">
        <v>1</v>
      </c>
      <c r="V45" s="292">
        <v>2</v>
      </c>
      <c r="W45" s="241">
        <v>1</v>
      </c>
      <c r="X45" s="241">
        <v>1</v>
      </c>
      <c r="Y45" s="240">
        <v>5</v>
      </c>
      <c r="Z45" s="240">
        <v>5</v>
      </c>
      <c r="AA45" s="240">
        <v>5</v>
      </c>
      <c r="AB45" s="239">
        <v>4</v>
      </c>
    </row>
    <row r="46" spans="1:28" x14ac:dyDescent="0.3">
      <c r="A46" s="248"/>
      <c r="B46" s="248"/>
      <c r="C46" s="248"/>
      <c r="D46" s="296">
        <v>80000</v>
      </c>
      <c r="E46" s="290">
        <v>113568</v>
      </c>
      <c r="F46" s="245">
        <v>3</v>
      </c>
      <c r="G46" s="244">
        <v>3</v>
      </c>
      <c r="H46" s="244">
        <v>3</v>
      </c>
      <c r="I46" s="244">
        <v>3</v>
      </c>
      <c r="J46" s="243">
        <v>0.7392647793492656</v>
      </c>
      <c r="K46" s="243">
        <v>3.1099817230824098</v>
      </c>
      <c r="L46" s="243">
        <v>6.8085266123367978</v>
      </c>
      <c r="M46" s="240">
        <v>2</v>
      </c>
      <c r="N46" s="240">
        <v>5</v>
      </c>
      <c r="O46" s="240">
        <v>4</v>
      </c>
      <c r="P46" s="240">
        <v>5</v>
      </c>
      <c r="Q46" s="240">
        <v>2</v>
      </c>
      <c r="R46" s="240">
        <v>5</v>
      </c>
      <c r="S46" s="240">
        <v>2</v>
      </c>
      <c r="T46" s="241">
        <v>3</v>
      </c>
      <c r="U46" s="240">
        <v>1</v>
      </c>
      <c r="V46" s="242">
        <v>5</v>
      </c>
      <c r="W46" s="241">
        <v>1</v>
      </c>
      <c r="X46" s="241">
        <v>1</v>
      </c>
      <c r="Y46" s="240">
        <v>5</v>
      </c>
      <c r="Z46" s="240">
        <v>5</v>
      </c>
      <c r="AA46" s="240">
        <v>5</v>
      </c>
      <c r="AB46" s="239">
        <v>4</v>
      </c>
    </row>
    <row r="47" spans="1:28" ht="15" thickBot="1" x14ac:dyDescent="0.35">
      <c r="A47" s="237"/>
      <c r="B47" s="237"/>
      <c r="C47" s="237"/>
      <c r="D47" s="294"/>
      <c r="E47" s="235">
        <v>113507</v>
      </c>
      <c r="F47" s="234">
        <v>4</v>
      </c>
      <c r="G47" s="233">
        <v>4</v>
      </c>
      <c r="H47" s="233">
        <v>4</v>
      </c>
      <c r="I47" s="233">
        <v>4</v>
      </c>
      <c r="J47" s="232">
        <v>0.69388293787873356</v>
      </c>
      <c r="K47" s="232">
        <v>2.9476955729244061</v>
      </c>
      <c r="L47" s="232">
        <v>6.4821668968939585</v>
      </c>
      <c r="M47" s="229">
        <v>2</v>
      </c>
      <c r="N47" s="229">
        <v>3</v>
      </c>
      <c r="O47" s="229">
        <v>5</v>
      </c>
      <c r="P47" s="229">
        <v>1</v>
      </c>
      <c r="Q47" s="229">
        <v>2</v>
      </c>
      <c r="R47" s="229">
        <v>5</v>
      </c>
      <c r="S47" s="229">
        <v>2</v>
      </c>
      <c r="T47" s="230">
        <v>5</v>
      </c>
      <c r="U47" s="229">
        <v>1</v>
      </c>
      <c r="V47" s="231">
        <v>5</v>
      </c>
      <c r="W47" s="230">
        <v>1</v>
      </c>
      <c r="X47" s="230">
        <v>1</v>
      </c>
      <c r="Y47" s="229">
        <v>5</v>
      </c>
      <c r="Z47" s="229">
        <v>5</v>
      </c>
      <c r="AA47" s="229">
        <v>5</v>
      </c>
      <c r="AB47" s="228">
        <v>4</v>
      </c>
    </row>
    <row r="48" spans="1:28" x14ac:dyDescent="0.3">
      <c r="A48" s="259">
        <v>11</v>
      </c>
      <c r="B48" s="259" t="s">
        <v>54</v>
      </c>
      <c r="C48" s="259">
        <v>60</v>
      </c>
      <c r="D48" s="283" t="s">
        <v>65</v>
      </c>
      <c r="E48" s="286">
        <v>114305</v>
      </c>
      <c r="F48" s="256">
        <v>1</v>
      </c>
      <c r="G48" s="255">
        <v>1</v>
      </c>
      <c r="H48" s="255">
        <v>1</v>
      </c>
      <c r="I48" s="255">
        <v>1</v>
      </c>
      <c r="J48" s="254">
        <v>3.7091418021337939</v>
      </c>
      <c r="K48" s="254">
        <v>8.0984846210159773</v>
      </c>
      <c r="L48" s="254">
        <v>1</v>
      </c>
      <c r="M48" s="251">
        <v>5</v>
      </c>
      <c r="N48" s="251">
        <v>5</v>
      </c>
      <c r="O48" s="251">
        <v>5</v>
      </c>
      <c r="P48" s="251">
        <v>5</v>
      </c>
      <c r="Q48" s="251">
        <v>2</v>
      </c>
      <c r="R48" s="251">
        <v>5</v>
      </c>
      <c r="S48" s="251">
        <v>3</v>
      </c>
      <c r="T48" s="252">
        <v>5</v>
      </c>
      <c r="U48" s="251">
        <v>1</v>
      </c>
      <c r="V48" s="253">
        <v>5</v>
      </c>
      <c r="W48" s="252">
        <v>1</v>
      </c>
      <c r="X48" s="252">
        <v>2</v>
      </c>
      <c r="Y48" s="251">
        <v>5</v>
      </c>
      <c r="Z48" s="251">
        <v>5</v>
      </c>
      <c r="AA48" s="251">
        <v>5</v>
      </c>
      <c r="AB48" s="250">
        <v>5</v>
      </c>
    </row>
    <row r="49" spans="1:28" x14ac:dyDescent="0.3">
      <c r="A49" s="248"/>
      <c r="B49" s="248"/>
      <c r="C49" s="248"/>
      <c r="D49" s="282"/>
      <c r="E49" s="246">
        <v>114202</v>
      </c>
      <c r="F49" s="245">
        <v>2</v>
      </c>
      <c r="G49" s="244">
        <v>2</v>
      </c>
      <c r="H49" s="244">
        <v>2</v>
      </c>
      <c r="I49" s="244">
        <v>2</v>
      </c>
      <c r="J49" s="243">
        <v>3.4489968745975617</v>
      </c>
      <c r="K49" s="243">
        <v>7.5391486364001405</v>
      </c>
      <c r="L49" s="243">
        <v>0.83263836590694928</v>
      </c>
      <c r="M49" s="240">
        <v>5</v>
      </c>
      <c r="N49" s="240">
        <v>5</v>
      </c>
      <c r="O49" s="240">
        <v>5</v>
      </c>
      <c r="P49" s="240">
        <v>5</v>
      </c>
      <c r="Q49" s="240">
        <v>2</v>
      </c>
      <c r="R49" s="240">
        <v>4</v>
      </c>
      <c r="S49" s="240">
        <v>3</v>
      </c>
      <c r="T49" s="241">
        <v>4</v>
      </c>
      <c r="U49" s="240">
        <v>1</v>
      </c>
      <c r="V49" s="242">
        <v>5</v>
      </c>
      <c r="W49" s="241">
        <v>1</v>
      </c>
      <c r="X49" s="241">
        <v>1</v>
      </c>
      <c r="Y49" s="240">
        <v>5</v>
      </c>
      <c r="Z49" s="240">
        <v>5</v>
      </c>
      <c r="AA49" s="240">
        <v>5</v>
      </c>
      <c r="AB49" s="239">
        <v>5</v>
      </c>
    </row>
    <row r="50" spans="1:28" x14ac:dyDescent="0.3">
      <c r="A50" s="248"/>
      <c r="B50" s="248"/>
      <c r="C50" s="248"/>
      <c r="D50" s="285" t="s">
        <v>37</v>
      </c>
      <c r="E50" s="246">
        <v>310006</v>
      </c>
      <c r="F50" s="245" t="s">
        <v>42</v>
      </c>
      <c r="G50" s="244">
        <v>5</v>
      </c>
      <c r="H50" s="244">
        <v>5</v>
      </c>
      <c r="I50" s="271">
        <v>4</v>
      </c>
      <c r="J50" s="243">
        <v>2.838729481807285</v>
      </c>
      <c r="K50" s="243">
        <v>6.2444554243219867</v>
      </c>
      <c r="L50" s="243">
        <v>0.69731986172220073</v>
      </c>
      <c r="M50" s="240">
        <v>2</v>
      </c>
      <c r="N50" s="240">
        <v>3</v>
      </c>
      <c r="O50" s="240">
        <v>4</v>
      </c>
      <c r="P50" s="240">
        <v>3</v>
      </c>
      <c r="Q50" s="240">
        <v>2</v>
      </c>
      <c r="R50" s="240">
        <v>4</v>
      </c>
      <c r="S50" s="240">
        <v>2</v>
      </c>
      <c r="T50" s="241">
        <v>3</v>
      </c>
      <c r="U50" s="240">
        <v>1</v>
      </c>
      <c r="V50" s="242">
        <v>5</v>
      </c>
      <c r="W50" s="241">
        <v>1</v>
      </c>
      <c r="X50" s="241">
        <v>1</v>
      </c>
      <c r="Y50" s="240">
        <v>5</v>
      </c>
      <c r="Z50" s="240">
        <v>5</v>
      </c>
      <c r="AA50" s="240">
        <v>5</v>
      </c>
      <c r="AB50" s="239">
        <v>4</v>
      </c>
    </row>
    <row r="51" spans="1:28" x14ac:dyDescent="0.3">
      <c r="A51" s="248"/>
      <c r="B51" s="248"/>
      <c r="C51" s="248"/>
      <c r="D51" s="296">
        <v>70000</v>
      </c>
      <c r="E51" s="290">
        <v>113568</v>
      </c>
      <c r="F51" s="245">
        <v>3</v>
      </c>
      <c r="G51" s="244">
        <v>3</v>
      </c>
      <c r="H51" s="244">
        <v>3</v>
      </c>
      <c r="I51" s="244">
        <v>3</v>
      </c>
      <c r="J51" s="243">
        <v>3.0827089958096825</v>
      </c>
      <c r="K51" s="243">
        <v>6.7654498699912953</v>
      </c>
      <c r="L51" s="243">
        <v>0.73794751548409854</v>
      </c>
      <c r="M51" s="240">
        <v>2</v>
      </c>
      <c r="N51" s="240">
        <v>5</v>
      </c>
      <c r="O51" s="240">
        <v>4</v>
      </c>
      <c r="P51" s="240">
        <v>5</v>
      </c>
      <c r="Q51" s="240">
        <v>2</v>
      </c>
      <c r="R51" s="240">
        <v>5</v>
      </c>
      <c r="S51" s="240">
        <v>2</v>
      </c>
      <c r="T51" s="241">
        <v>3</v>
      </c>
      <c r="U51" s="240">
        <v>1</v>
      </c>
      <c r="V51" s="242">
        <v>5</v>
      </c>
      <c r="W51" s="241">
        <v>1</v>
      </c>
      <c r="X51" s="241">
        <v>1</v>
      </c>
      <c r="Y51" s="240">
        <v>5</v>
      </c>
      <c r="Z51" s="240">
        <v>5</v>
      </c>
      <c r="AA51" s="240">
        <v>5</v>
      </c>
      <c r="AB51" s="239">
        <v>4</v>
      </c>
    </row>
    <row r="52" spans="1:28" ht="15" thickBot="1" x14ac:dyDescent="0.35">
      <c r="A52" s="237"/>
      <c r="B52" s="237"/>
      <c r="C52" s="237"/>
      <c r="D52" s="294"/>
      <c r="E52" s="235">
        <v>113507</v>
      </c>
      <c r="F52" s="234">
        <v>4</v>
      </c>
      <c r="G52" s="233">
        <v>4</v>
      </c>
      <c r="H52" s="233">
        <v>4</v>
      </c>
      <c r="I52" s="280">
        <v>5</v>
      </c>
      <c r="J52" s="232">
        <v>2.9204228456516788</v>
      </c>
      <c r="K52" s="232">
        <v>6.4390901545484569</v>
      </c>
      <c r="L52" s="232">
        <v>0.69233778647872612</v>
      </c>
      <c r="M52" s="229">
        <v>2</v>
      </c>
      <c r="N52" s="229">
        <v>3</v>
      </c>
      <c r="O52" s="229">
        <v>5</v>
      </c>
      <c r="P52" s="229">
        <v>1</v>
      </c>
      <c r="Q52" s="229">
        <v>2</v>
      </c>
      <c r="R52" s="229">
        <v>5</v>
      </c>
      <c r="S52" s="229">
        <v>2</v>
      </c>
      <c r="T52" s="230">
        <v>5</v>
      </c>
      <c r="U52" s="229">
        <v>1</v>
      </c>
      <c r="V52" s="231">
        <v>5</v>
      </c>
      <c r="W52" s="230">
        <v>1</v>
      </c>
      <c r="X52" s="230">
        <v>1</v>
      </c>
      <c r="Y52" s="229">
        <v>5</v>
      </c>
      <c r="Z52" s="229">
        <v>5</v>
      </c>
      <c r="AA52" s="229">
        <v>5</v>
      </c>
      <c r="AB52" s="228">
        <v>4</v>
      </c>
    </row>
    <row r="53" spans="1:28" x14ac:dyDescent="0.3">
      <c r="A53" s="259">
        <v>12</v>
      </c>
      <c r="B53" s="259" t="s">
        <v>54</v>
      </c>
      <c r="C53" s="259">
        <v>70</v>
      </c>
      <c r="D53" s="284" t="s">
        <v>66</v>
      </c>
      <c r="E53" s="286">
        <v>114305</v>
      </c>
      <c r="F53" s="256">
        <v>1</v>
      </c>
      <c r="G53" s="255">
        <v>1</v>
      </c>
      <c r="H53" s="255">
        <v>1</v>
      </c>
      <c r="I53" s="255">
        <v>1</v>
      </c>
      <c r="J53" s="254">
        <v>3.750083831119301</v>
      </c>
      <c r="K53" s="254">
        <v>8.1713049924530079</v>
      </c>
      <c r="L53" s="254">
        <v>1</v>
      </c>
      <c r="M53" s="251">
        <v>5</v>
      </c>
      <c r="N53" s="251">
        <v>5</v>
      </c>
      <c r="O53" s="251">
        <v>5</v>
      </c>
      <c r="P53" s="251">
        <v>5</v>
      </c>
      <c r="Q53" s="251">
        <v>2</v>
      </c>
      <c r="R53" s="251">
        <v>5</v>
      </c>
      <c r="S53" s="251">
        <v>3</v>
      </c>
      <c r="T53" s="252">
        <v>5</v>
      </c>
      <c r="U53" s="251">
        <v>1</v>
      </c>
      <c r="V53" s="253">
        <v>5</v>
      </c>
      <c r="W53" s="252">
        <v>1</v>
      </c>
      <c r="X53" s="252">
        <v>2</v>
      </c>
      <c r="Y53" s="251">
        <v>5</v>
      </c>
      <c r="Z53" s="251">
        <v>5</v>
      </c>
      <c r="AA53" s="251">
        <v>5</v>
      </c>
      <c r="AB53" s="250">
        <v>5</v>
      </c>
    </row>
    <row r="54" spans="1:28" x14ac:dyDescent="0.3">
      <c r="A54" s="248"/>
      <c r="B54" s="248"/>
      <c r="C54" s="248"/>
      <c r="D54" s="285" t="s">
        <v>37</v>
      </c>
      <c r="E54" s="246">
        <v>114202</v>
      </c>
      <c r="F54" s="245">
        <v>3</v>
      </c>
      <c r="G54" s="271">
        <v>2</v>
      </c>
      <c r="H54" s="271">
        <v>2</v>
      </c>
      <c r="I54" s="271">
        <v>2</v>
      </c>
      <c r="J54" s="243">
        <v>3.4417504977859674</v>
      </c>
      <c r="K54" s="243">
        <v>7.5079622144497735</v>
      </c>
      <c r="L54" s="243">
        <v>0.82706245974017933</v>
      </c>
      <c r="M54" s="240">
        <v>5</v>
      </c>
      <c r="N54" s="240">
        <v>5</v>
      </c>
      <c r="O54" s="240">
        <v>5</v>
      </c>
      <c r="P54" s="240">
        <v>5</v>
      </c>
      <c r="Q54" s="240">
        <v>2</v>
      </c>
      <c r="R54" s="240">
        <v>4</v>
      </c>
      <c r="S54" s="240">
        <v>3</v>
      </c>
      <c r="T54" s="241">
        <v>4</v>
      </c>
      <c r="U54" s="240">
        <v>1</v>
      </c>
      <c r="V54" s="242">
        <v>4</v>
      </c>
      <c r="W54" s="241">
        <v>1</v>
      </c>
      <c r="X54" s="241">
        <v>1</v>
      </c>
      <c r="Y54" s="240">
        <v>5</v>
      </c>
      <c r="Z54" s="240">
        <v>5</v>
      </c>
      <c r="AA54" s="240">
        <v>5</v>
      </c>
      <c r="AB54" s="239">
        <v>5</v>
      </c>
    </row>
    <row r="55" spans="1:28" x14ac:dyDescent="0.3">
      <c r="A55" s="248"/>
      <c r="B55" s="248"/>
      <c r="C55" s="248"/>
      <c r="D55" s="269">
        <v>12500</v>
      </c>
      <c r="E55" s="246">
        <v>310006</v>
      </c>
      <c r="F55" s="245">
        <v>4</v>
      </c>
      <c r="G55" s="244">
        <v>4</v>
      </c>
      <c r="H55" s="244">
        <v>4</v>
      </c>
      <c r="I55" s="244">
        <v>4</v>
      </c>
      <c r="J55" s="243">
        <v>2.8731497716623577</v>
      </c>
      <c r="K55" s="243">
        <v>6.3061166714601473</v>
      </c>
      <c r="L55" s="243">
        <v>0.6989843363349777</v>
      </c>
      <c r="M55" s="240">
        <v>2</v>
      </c>
      <c r="N55" s="240">
        <v>3</v>
      </c>
      <c r="O55" s="240">
        <v>4</v>
      </c>
      <c r="P55" s="240">
        <v>3</v>
      </c>
      <c r="Q55" s="240">
        <v>2</v>
      </c>
      <c r="R55" s="240">
        <v>5</v>
      </c>
      <c r="S55" s="240">
        <v>2</v>
      </c>
      <c r="T55" s="241">
        <v>3</v>
      </c>
      <c r="U55" s="240">
        <v>1</v>
      </c>
      <c r="V55" s="292">
        <v>4</v>
      </c>
      <c r="W55" s="241">
        <v>1</v>
      </c>
      <c r="X55" s="241">
        <v>1</v>
      </c>
      <c r="Y55" s="240">
        <v>5</v>
      </c>
      <c r="Z55" s="240">
        <v>5</v>
      </c>
      <c r="AA55" s="240">
        <v>5</v>
      </c>
      <c r="AB55" s="239">
        <v>4</v>
      </c>
    </row>
    <row r="56" spans="1:28" x14ac:dyDescent="0.3">
      <c r="A56" s="248"/>
      <c r="B56" s="248"/>
      <c r="C56" s="248"/>
      <c r="D56" s="293"/>
      <c r="E56" s="290">
        <v>113568</v>
      </c>
      <c r="F56" s="245">
        <v>2</v>
      </c>
      <c r="G56" s="271">
        <v>3</v>
      </c>
      <c r="H56" s="271">
        <v>3</v>
      </c>
      <c r="I56" s="271">
        <v>3</v>
      </c>
      <c r="J56" s="243">
        <v>3.1236510247951896</v>
      </c>
      <c r="K56" s="243">
        <v>6.8382702414283276</v>
      </c>
      <c r="L56" s="243">
        <v>0.74029886093135655</v>
      </c>
      <c r="M56" s="240">
        <v>2</v>
      </c>
      <c r="N56" s="240">
        <v>5</v>
      </c>
      <c r="O56" s="240">
        <v>4</v>
      </c>
      <c r="P56" s="240">
        <v>5</v>
      </c>
      <c r="Q56" s="240">
        <v>2</v>
      </c>
      <c r="R56" s="240">
        <v>5</v>
      </c>
      <c r="S56" s="240">
        <v>2</v>
      </c>
      <c r="T56" s="241">
        <v>3</v>
      </c>
      <c r="U56" s="240">
        <v>1</v>
      </c>
      <c r="V56" s="242">
        <v>5</v>
      </c>
      <c r="W56" s="241">
        <v>1</v>
      </c>
      <c r="X56" s="241">
        <v>1</v>
      </c>
      <c r="Y56" s="240">
        <v>5</v>
      </c>
      <c r="Z56" s="240">
        <v>5</v>
      </c>
      <c r="AA56" s="240">
        <v>5</v>
      </c>
      <c r="AB56" s="239">
        <v>4</v>
      </c>
    </row>
    <row r="57" spans="1:28" ht="15" thickBot="1" x14ac:dyDescent="0.35">
      <c r="A57" s="237"/>
      <c r="B57" s="237"/>
      <c r="C57" s="237"/>
      <c r="D57" s="291"/>
      <c r="E57" s="235">
        <v>113507</v>
      </c>
      <c r="F57" s="234" t="s">
        <v>42</v>
      </c>
      <c r="G57" s="233">
        <v>5</v>
      </c>
      <c r="H57" s="233">
        <v>5</v>
      </c>
      <c r="I57" s="233">
        <v>5</v>
      </c>
      <c r="J57" s="232">
        <v>2.811364874637186</v>
      </c>
      <c r="K57" s="232">
        <v>6.1884122063751734</v>
      </c>
      <c r="L57" s="232">
        <v>0.66621930570187349</v>
      </c>
      <c r="M57" s="229">
        <v>2</v>
      </c>
      <c r="N57" s="229">
        <v>3</v>
      </c>
      <c r="O57" s="229">
        <v>5</v>
      </c>
      <c r="P57" s="229">
        <v>1</v>
      </c>
      <c r="Q57" s="229">
        <v>2</v>
      </c>
      <c r="R57" s="229">
        <v>5</v>
      </c>
      <c r="S57" s="229">
        <v>2</v>
      </c>
      <c r="T57" s="230">
        <v>5</v>
      </c>
      <c r="U57" s="229">
        <v>1</v>
      </c>
      <c r="V57" s="231">
        <v>2</v>
      </c>
      <c r="W57" s="230">
        <v>1</v>
      </c>
      <c r="X57" s="230">
        <v>1</v>
      </c>
      <c r="Y57" s="229">
        <v>5</v>
      </c>
      <c r="Z57" s="229">
        <v>5</v>
      </c>
      <c r="AA57" s="229">
        <v>5</v>
      </c>
      <c r="AB57" s="228">
        <v>4</v>
      </c>
    </row>
    <row r="58" spans="1:28" x14ac:dyDescent="0.3">
      <c r="A58" s="259">
        <v>13</v>
      </c>
      <c r="B58" s="259" t="s">
        <v>54</v>
      </c>
      <c r="C58" s="259">
        <v>80</v>
      </c>
      <c r="D58" s="284" t="s">
        <v>67</v>
      </c>
      <c r="E58" s="286">
        <v>114305</v>
      </c>
      <c r="F58" s="256">
        <v>1</v>
      </c>
      <c r="G58" s="255">
        <v>1</v>
      </c>
      <c r="H58" s="255">
        <v>1</v>
      </c>
      <c r="I58" s="255">
        <v>1</v>
      </c>
      <c r="J58" s="254">
        <v>3.7778616088970787</v>
      </c>
      <c r="K58" s="254">
        <v>8.2133793201549121</v>
      </c>
      <c r="L58" s="254">
        <v>1</v>
      </c>
      <c r="M58" s="251">
        <v>5</v>
      </c>
      <c r="N58" s="251">
        <v>5</v>
      </c>
      <c r="O58" s="251">
        <v>5</v>
      </c>
      <c r="P58" s="251">
        <v>5</v>
      </c>
      <c r="Q58" s="251">
        <v>2</v>
      </c>
      <c r="R58" s="251">
        <v>5</v>
      </c>
      <c r="S58" s="251">
        <v>3</v>
      </c>
      <c r="T58" s="252">
        <v>5</v>
      </c>
      <c r="U58" s="251">
        <v>1</v>
      </c>
      <c r="V58" s="253">
        <v>5</v>
      </c>
      <c r="W58" s="252">
        <v>1</v>
      </c>
      <c r="X58" s="252">
        <v>2</v>
      </c>
      <c r="Y58" s="251">
        <v>5</v>
      </c>
      <c r="Z58" s="251">
        <v>5</v>
      </c>
      <c r="AA58" s="251">
        <v>5</v>
      </c>
      <c r="AB58" s="250">
        <v>5</v>
      </c>
    </row>
    <row r="59" spans="1:28" x14ac:dyDescent="0.3">
      <c r="A59" s="248"/>
      <c r="B59" s="248"/>
      <c r="C59" s="248"/>
      <c r="D59" s="285" t="s">
        <v>37</v>
      </c>
      <c r="E59" s="246">
        <v>114202</v>
      </c>
      <c r="F59" s="245">
        <v>3</v>
      </c>
      <c r="G59" s="271">
        <v>2</v>
      </c>
      <c r="H59" s="271">
        <v>2</v>
      </c>
      <c r="I59" s="271">
        <v>2</v>
      </c>
      <c r="J59" s="243">
        <v>3.3528616088970784</v>
      </c>
      <c r="K59" s="243">
        <v>7.3091263991236586</v>
      </c>
      <c r="L59" s="243">
        <v>0.782612203364076</v>
      </c>
      <c r="M59" s="240">
        <v>5</v>
      </c>
      <c r="N59" s="240">
        <v>5</v>
      </c>
      <c r="O59" s="240">
        <v>5</v>
      </c>
      <c r="P59" s="240">
        <v>5</v>
      </c>
      <c r="Q59" s="240">
        <v>2</v>
      </c>
      <c r="R59" s="240">
        <v>4</v>
      </c>
      <c r="S59" s="240">
        <v>3</v>
      </c>
      <c r="T59" s="241">
        <v>4</v>
      </c>
      <c r="U59" s="240">
        <v>1</v>
      </c>
      <c r="V59" s="242">
        <v>2</v>
      </c>
      <c r="W59" s="241">
        <v>1</v>
      </c>
      <c r="X59" s="241">
        <v>1</v>
      </c>
      <c r="Y59" s="240">
        <v>5</v>
      </c>
      <c r="Z59" s="240">
        <v>5</v>
      </c>
      <c r="AA59" s="240">
        <v>5</v>
      </c>
      <c r="AB59" s="239">
        <v>5</v>
      </c>
    </row>
    <row r="60" spans="1:28" x14ac:dyDescent="0.3">
      <c r="A60" s="248"/>
      <c r="B60" s="248"/>
      <c r="C60" s="248"/>
      <c r="D60" s="296">
        <v>12500</v>
      </c>
      <c r="E60" s="246">
        <v>310006</v>
      </c>
      <c r="F60" s="245">
        <v>4</v>
      </c>
      <c r="G60" s="244">
        <v>4</v>
      </c>
      <c r="H60" s="244">
        <v>4</v>
      </c>
      <c r="I60" s="244">
        <v>4</v>
      </c>
      <c r="J60" s="243">
        <v>2.8953719938845799</v>
      </c>
      <c r="K60" s="243">
        <v>6.3397761336216707</v>
      </c>
      <c r="L60" s="243">
        <v>0.6998033979979551</v>
      </c>
      <c r="M60" s="240">
        <v>2</v>
      </c>
      <c r="N60" s="240">
        <v>3</v>
      </c>
      <c r="O60" s="240">
        <v>4</v>
      </c>
      <c r="P60" s="240">
        <v>3</v>
      </c>
      <c r="Q60" s="240">
        <v>2</v>
      </c>
      <c r="R60" s="240">
        <v>5</v>
      </c>
      <c r="S60" s="240">
        <v>2</v>
      </c>
      <c r="T60" s="241">
        <v>3</v>
      </c>
      <c r="U60" s="240">
        <v>1</v>
      </c>
      <c r="V60" s="292">
        <v>4</v>
      </c>
      <c r="W60" s="241">
        <v>1</v>
      </c>
      <c r="X60" s="241">
        <v>1</v>
      </c>
      <c r="Y60" s="240">
        <v>5</v>
      </c>
      <c r="Z60" s="240">
        <v>5</v>
      </c>
      <c r="AA60" s="240">
        <v>5</v>
      </c>
      <c r="AB60" s="239">
        <v>4</v>
      </c>
    </row>
    <row r="61" spans="1:28" x14ac:dyDescent="0.3">
      <c r="A61" s="248"/>
      <c r="B61" s="248"/>
      <c r="C61" s="248"/>
      <c r="D61" s="293"/>
      <c r="E61" s="290">
        <v>113568</v>
      </c>
      <c r="F61" s="245">
        <v>2</v>
      </c>
      <c r="G61" s="271">
        <v>3</v>
      </c>
      <c r="H61" s="271">
        <v>3</v>
      </c>
      <c r="I61" s="271">
        <v>3</v>
      </c>
      <c r="J61" s="243">
        <v>3.1514288025729673</v>
      </c>
      <c r="K61" s="243">
        <v>6.8803445691302318</v>
      </c>
      <c r="L61" s="243">
        <v>0.74178893302739257</v>
      </c>
      <c r="M61" s="240">
        <v>2</v>
      </c>
      <c r="N61" s="240">
        <v>5</v>
      </c>
      <c r="O61" s="240">
        <v>4</v>
      </c>
      <c r="P61" s="240">
        <v>5</v>
      </c>
      <c r="Q61" s="240">
        <v>2</v>
      </c>
      <c r="R61" s="240">
        <v>5</v>
      </c>
      <c r="S61" s="240">
        <v>2</v>
      </c>
      <c r="T61" s="241">
        <v>3</v>
      </c>
      <c r="U61" s="240">
        <v>1</v>
      </c>
      <c r="V61" s="242">
        <v>5</v>
      </c>
      <c r="W61" s="241">
        <v>1</v>
      </c>
      <c r="X61" s="241">
        <v>1</v>
      </c>
      <c r="Y61" s="240">
        <v>5</v>
      </c>
      <c r="Z61" s="240">
        <v>5</v>
      </c>
      <c r="AA61" s="240">
        <v>5</v>
      </c>
      <c r="AB61" s="239">
        <v>4</v>
      </c>
    </row>
    <row r="62" spans="1:28" ht="15" thickBot="1" x14ac:dyDescent="0.35">
      <c r="A62" s="237"/>
      <c r="B62" s="237"/>
      <c r="C62" s="237"/>
      <c r="D62" s="291"/>
      <c r="E62" s="235">
        <v>113507</v>
      </c>
      <c r="F62" s="234" t="s">
        <v>42</v>
      </c>
      <c r="G62" s="233">
        <v>5</v>
      </c>
      <c r="H62" s="233">
        <v>5</v>
      </c>
      <c r="I62" s="233">
        <v>5</v>
      </c>
      <c r="J62" s="232">
        <v>2.8224759857482971</v>
      </c>
      <c r="K62" s="232">
        <v>6.2052419374559351</v>
      </c>
      <c r="L62" s="232">
        <v>0.66367067107970779</v>
      </c>
      <c r="M62" s="229">
        <v>2</v>
      </c>
      <c r="N62" s="229">
        <v>3</v>
      </c>
      <c r="O62" s="229">
        <v>5</v>
      </c>
      <c r="P62" s="229">
        <v>1</v>
      </c>
      <c r="Q62" s="229">
        <v>2</v>
      </c>
      <c r="R62" s="229">
        <v>5</v>
      </c>
      <c r="S62" s="229">
        <v>2</v>
      </c>
      <c r="T62" s="230">
        <v>5</v>
      </c>
      <c r="U62" s="229">
        <v>1</v>
      </c>
      <c r="V62" s="297">
        <v>2</v>
      </c>
      <c r="W62" s="230">
        <v>1</v>
      </c>
      <c r="X62" s="230">
        <v>1</v>
      </c>
      <c r="Y62" s="229">
        <v>5</v>
      </c>
      <c r="Z62" s="229">
        <v>5</v>
      </c>
      <c r="AA62" s="229">
        <v>5</v>
      </c>
      <c r="AB62" s="228">
        <v>4</v>
      </c>
    </row>
    <row r="63" spans="1:28" x14ac:dyDescent="0.3">
      <c r="A63" s="259">
        <v>14</v>
      </c>
      <c r="B63" s="259" t="s">
        <v>54</v>
      </c>
      <c r="C63" s="259">
        <v>90</v>
      </c>
      <c r="D63" s="284" t="s">
        <v>68</v>
      </c>
      <c r="E63" s="286">
        <v>114305</v>
      </c>
      <c r="F63" s="256">
        <v>1</v>
      </c>
      <c r="G63" s="255">
        <v>1</v>
      </c>
      <c r="H63" s="255">
        <v>1</v>
      </c>
      <c r="I63" s="255">
        <v>1</v>
      </c>
      <c r="J63" s="254">
        <v>3.7942014781781244</v>
      </c>
      <c r="K63" s="254">
        <v>8.2429883482173416</v>
      </c>
      <c r="L63" s="254">
        <v>1</v>
      </c>
      <c r="M63" s="251">
        <v>5</v>
      </c>
      <c r="N63" s="251">
        <v>5</v>
      </c>
      <c r="O63" s="251">
        <v>5</v>
      </c>
      <c r="P63" s="251">
        <v>5</v>
      </c>
      <c r="Q63" s="251">
        <v>2</v>
      </c>
      <c r="R63" s="251">
        <v>5</v>
      </c>
      <c r="S63" s="251">
        <v>3</v>
      </c>
      <c r="T63" s="252">
        <v>5</v>
      </c>
      <c r="U63" s="251">
        <v>1</v>
      </c>
      <c r="V63" s="253">
        <v>5</v>
      </c>
      <c r="W63" s="252">
        <v>1</v>
      </c>
      <c r="X63" s="252">
        <v>2</v>
      </c>
      <c r="Y63" s="251">
        <v>5</v>
      </c>
      <c r="Z63" s="251">
        <v>5</v>
      </c>
      <c r="AA63" s="251">
        <v>5</v>
      </c>
      <c r="AB63" s="250">
        <v>5</v>
      </c>
    </row>
    <row r="64" spans="1:28" x14ac:dyDescent="0.3">
      <c r="A64" s="248"/>
      <c r="B64" s="248"/>
      <c r="C64" s="248"/>
      <c r="D64" s="285" t="s">
        <v>37</v>
      </c>
      <c r="E64" s="246">
        <v>114202</v>
      </c>
      <c r="F64" s="245">
        <v>3</v>
      </c>
      <c r="G64" s="271">
        <v>2</v>
      </c>
      <c r="H64" s="271">
        <v>2</v>
      </c>
      <c r="I64" s="271">
        <v>2</v>
      </c>
      <c r="J64" s="243">
        <v>3.3593975566094967</v>
      </c>
      <c r="K64" s="243">
        <v>7.3209700103486304</v>
      </c>
      <c r="L64" s="243">
        <v>0.77877387100793594</v>
      </c>
      <c r="M64" s="240">
        <v>5</v>
      </c>
      <c r="N64" s="240">
        <v>5</v>
      </c>
      <c r="O64" s="240">
        <v>5</v>
      </c>
      <c r="P64" s="240">
        <v>5</v>
      </c>
      <c r="Q64" s="240">
        <v>2</v>
      </c>
      <c r="R64" s="240">
        <v>4</v>
      </c>
      <c r="S64" s="240">
        <v>3</v>
      </c>
      <c r="T64" s="241">
        <v>4</v>
      </c>
      <c r="U64" s="240">
        <v>1</v>
      </c>
      <c r="V64" s="242">
        <v>2</v>
      </c>
      <c r="W64" s="241">
        <v>1</v>
      </c>
      <c r="X64" s="241">
        <v>1</v>
      </c>
      <c r="Y64" s="240">
        <v>5</v>
      </c>
      <c r="Z64" s="240">
        <v>5</v>
      </c>
      <c r="AA64" s="240">
        <v>5</v>
      </c>
      <c r="AB64" s="239">
        <v>5</v>
      </c>
    </row>
    <row r="65" spans="1:28" x14ac:dyDescent="0.3">
      <c r="A65" s="248"/>
      <c r="B65" s="248"/>
      <c r="C65" s="248"/>
      <c r="D65" s="296">
        <v>12500</v>
      </c>
      <c r="E65" s="246">
        <v>310006</v>
      </c>
      <c r="F65" s="245">
        <v>4</v>
      </c>
      <c r="G65" s="244">
        <v>4</v>
      </c>
      <c r="H65" s="244">
        <v>4</v>
      </c>
      <c r="I65" s="244">
        <v>4</v>
      </c>
      <c r="J65" s="243">
        <v>2.8496203598976519</v>
      </c>
      <c r="K65" s="243">
        <v>6.2412939117153092</v>
      </c>
      <c r="L65" s="243">
        <v>0.68648743498824882</v>
      </c>
      <c r="M65" s="240">
        <v>2</v>
      </c>
      <c r="N65" s="240">
        <v>3</v>
      </c>
      <c r="O65" s="240">
        <v>4</v>
      </c>
      <c r="P65" s="240">
        <v>3</v>
      </c>
      <c r="Q65" s="240">
        <v>2</v>
      </c>
      <c r="R65" s="240">
        <v>5</v>
      </c>
      <c r="S65" s="240">
        <v>2</v>
      </c>
      <c r="T65" s="241">
        <v>3</v>
      </c>
      <c r="U65" s="240">
        <v>1</v>
      </c>
      <c r="V65" s="242">
        <v>3</v>
      </c>
      <c r="W65" s="241">
        <v>1</v>
      </c>
      <c r="X65" s="241">
        <v>1</v>
      </c>
      <c r="Y65" s="240">
        <v>5</v>
      </c>
      <c r="Z65" s="240">
        <v>5</v>
      </c>
      <c r="AA65" s="240">
        <v>5</v>
      </c>
      <c r="AB65" s="239">
        <v>4</v>
      </c>
    </row>
    <row r="66" spans="1:28" x14ac:dyDescent="0.3">
      <c r="A66" s="248"/>
      <c r="B66" s="248"/>
      <c r="C66" s="248"/>
      <c r="D66" s="293"/>
      <c r="E66" s="290">
        <v>113568</v>
      </c>
      <c r="F66" s="245">
        <v>2</v>
      </c>
      <c r="G66" s="271">
        <v>3</v>
      </c>
      <c r="H66" s="271">
        <v>3</v>
      </c>
      <c r="I66" s="271">
        <v>3</v>
      </c>
      <c r="J66" s="243">
        <v>3.167768671854013</v>
      </c>
      <c r="K66" s="243">
        <v>6.9099535971926613</v>
      </c>
      <c r="L66" s="243">
        <v>0.74288609112575266</v>
      </c>
      <c r="M66" s="240">
        <v>2</v>
      </c>
      <c r="N66" s="240">
        <v>5</v>
      </c>
      <c r="O66" s="240">
        <v>4</v>
      </c>
      <c r="P66" s="240">
        <v>5</v>
      </c>
      <c r="Q66" s="240">
        <v>2</v>
      </c>
      <c r="R66" s="240">
        <v>5</v>
      </c>
      <c r="S66" s="240">
        <v>2</v>
      </c>
      <c r="T66" s="241">
        <v>3</v>
      </c>
      <c r="U66" s="240">
        <v>1</v>
      </c>
      <c r="V66" s="242">
        <v>5</v>
      </c>
      <c r="W66" s="241">
        <v>1</v>
      </c>
      <c r="X66" s="241">
        <v>1</v>
      </c>
      <c r="Y66" s="240">
        <v>5</v>
      </c>
      <c r="Z66" s="240">
        <v>5</v>
      </c>
      <c r="AA66" s="240">
        <v>5</v>
      </c>
      <c r="AB66" s="239">
        <v>4</v>
      </c>
    </row>
    <row r="67" spans="1:28" ht="15" thickBot="1" x14ac:dyDescent="0.35">
      <c r="A67" s="237"/>
      <c r="B67" s="237"/>
      <c r="C67" s="237"/>
      <c r="D67" s="291"/>
      <c r="E67" s="235">
        <v>113507</v>
      </c>
      <c r="F67" s="234" t="s">
        <v>42</v>
      </c>
      <c r="G67" s="233">
        <v>5</v>
      </c>
      <c r="H67" s="233">
        <v>5</v>
      </c>
      <c r="I67" s="233">
        <v>5</v>
      </c>
      <c r="J67" s="232">
        <v>2.8290119334607153</v>
      </c>
      <c r="K67" s="232">
        <v>6.2170855486809069</v>
      </c>
      <c r="L67" s="232">
        <v>0.66180318737048127</v>
      </c>
      <c r="M67" s="229">
        <v>2</v>
      </c>
      <c r="N67" s="229">
        <v>3</v>
      </c>
      <c r="O67" s="229">
        <v>5</v>
      </c>
      <c r="P67" s="229">
        <v>1</v>
      </c>
      <c r="Q67" s="229">
        <v>2</v>
      </c>
      <c r="R67" s="229">
        <v>5</v>
      </c>
      <c r="S67" s="229">
        <v>2</v>
      </c>
      <c r="T67" s="230">
        <v>5</v>
      </c>
      <c r="U67" s="229">
        <v>1</v>
      </c>
      <c r="V67" s="231">
        <v>2</v>
      </c>
      <c r="W67" s="230">
        <v>1</v>
      </c>
      <c r="X67" s="230">
        <v>1</v>
      </c>
      <c r="Y67" s="229">
        <v>5</v>
      </c>
      <c r="Z67" s="229">
        <v>5</v>
      </c>
      <c r="AA67" s="229">
        <v>5</v>
      </c>
      <c r="AB67" s="228">
        <v>4</v>
      </c>
    </row>
    <row r="68" spans="1:28" x14ac:dyDescent="0.3">
      <c r="A68" s="259">
        <v>15</v>
      </c>
      <c r="B68" s="259" t="s">
        <v>54</v>
      </c>
      <c r="C68" s="259">
        <v>100</v>
      </c>
      <c r="D68" s="284" t="s">
        <v>69</v>
      </c>
      <c r="E68" s="286">
        <v>114305</v>
      </c>
      <c r="F68" s="256">
        <v>1</v>
      </c>
      <c r="G68" s="255">
        <v>1</v>
      </c>
      <c r="H68" s="255">
        <v>1</v>
      </c>
      <c r="I68" s="255">
        <v>1</v>
      </c>
      <c r="J68" s="254">
        <v>3.7942014781781244</v>
      </c>
      <c r="K68" s="254">
        <v>8.2429883482173416</v>
      </c>
      <c r="L68" s="254">
        <v>1</v>
      </c>
      <c r="M68" s="251">
        <v>5</v>
      </c>
      <c r="N68" s="251">
        <v>5</v>
      </c>
      <c r="O68" s="251">
        <v>5</v>
      </c>
      <c r="P68" s="251">
        <v>5</v>
      </c>
      <c r="Q68" s="251">
        <v>2</v>
      </c>
      <c r="R68" s="251">
        <v>5</v>
      </c>
      <c r="S68" s="251">
        <v>3</v>
      </c>
      <c r="T68" s="252">
        <v>5</v>
      </c>
      <c r="U68" s="251">
        <v>1</v>
      </c>
      <c r="V68" s="253">
        <v>5</v>
      </c>
      <c r="W68" s="252">
        <v>1</v>
      </c>
      <c r="X68" s="252">
        <v>2</v>
      </c>
      <c r="Y68" s="251">
        <v>5</v>
      </c>
      <c r="Z68" s="251">
        <v>5</v>
      </c>
      <c r="AA68" s="251">
        <v>5</v>
      </c>
      <c r="AB68" s="250">
        <v>5</v>
      </c>
    </row>
    <row r="69" spans="1:28" x14ac:dyDescent="0.3">
      <c r="A69" s="248"/>
      <c r="B69" s="248"/>
      <c r="C69" s="248"/>
      <c r="D69" s="285" t="s">
        <v>37</v>
      </c>
      <c r="E69" s="246">
        <v>114202</v>
      </c>
      <c r="F69" s="245">
        <v>3</v>
      </c>
      <c r="G69" s="271">
        <v>2</v>
      </c>
      <c r="H69" s="271">
        <v>2</v>
      </c>
      <c r="I69" s="271">
        <v>2</v>
      </c>
      <c r="J69" s="243">
        <v>3.3593975566094967</v>
      </c>
      <c r="K69" s="243">
        <v>7.3209700103486304</v>
      </c>
      <c r="L69" s="243">
        <v>0.77877387100793594</v>
      </c>
      <c r="M69" s="240">
        <v>5</v>
      </c>
      <c r="N69" s="240">
        <v>5</v>
      </c>
      <c r="O69" s="240">
        <v>5</v>
      </c>
      <c r="P69" s="240">
        <v>5</v>
      </c>
      <c r="Q69" s="240">
        <v>2</v>
      </c>
      <c r="R69" s="240">
        <v>4</v>
      </c>
      <c r="S69" s="240">
        <v>3</v>
      </c>
      <c r="T69" s="241">
        <v>4</v>
      </c>
      <c r="U69" s="240">
        <v>1</v>
      </c>
      <c r="V69" s="242">
        <v>2</v>
      </c>
      <c r="W69" s="241">
        <v>1</v>
      </c>
      <c r="X69" s="241">
        <v>1</v>
      </c>
      <c r="Y69" s="240">
        <v>5</v>
      </c>
      <c r="Z69" s="240">
        <v>5</v>
      </c>
      <c r="AA69" s="240">
        <v>5</v>
      </c>
      <c r="AB69" s="239">
        <v>5</v>
      </c>
    </row>
    <row r="70" spans="1:28" x14ac:dyDescent="0.3">
      <c r="A70" s="248"/>
      <c r="B70" s="248"/>
      <c r="C70" s="248"/>
      <c r="D70" s="296">
        <v>13500</v>
      </c>
      <c r="E70" s="246">
        <v>310006</v>
      </c>
      <c r="F70" s="245">
        <v>4</v>
      </c>
      <c r="G70" s="244">
        <v>4</v>
      </c>
      <c r="H70" s="244">
        <v>4</v>
      </c>
      <c r="I70" s="244">
        <v>4</v>
      </c>
      <c r="J70" s="243">
        <v>2.8496203598976519</v>
      </c>
      <c r="K70" s="243">
        <v>6.2412939117153092</v>
      </c>
      <c r="L70" s="243">
        <v>0.68648743498824882</v>
      </c>
      <c r="M70" s="240">
        <v>2</v>
      </c>
      <c r="N70" s="240">
        <v>3</v>
      </c>
      <c r="O70" s="240">
        <v>4</v>
      </c>
      <c r="P70" s="240">
        <v>3</v>
      </c>
      <c r="Q70" s="240">
        <v>2</v>
      </c>
      <c r="R70" s="240">
        <v>5</v>
      </c>
      <c r="S70" s="240">
        <v>2</v>
      </c>
      <c r="T70" s="241">
        <v>3</v>
      </c>
      <c r="U70" s="240">
        <v>1</v>
      </c>
      <c r="V70" s="242">
        <v>3</v>
      </c>
      <c r="W70" s="241">
        <v>1</v>
      </c>
      <c r="X70" s="241">
        <v>1</v>
      </c>
      <c r="Y70" s="240">
        <v>5</v>
      </c>
      <c r="Z70" s="240">
        <v>5</v>
      </c>
      <c r="AA70" s="240">
        <v>5</v>
      </c>
      <c r="AB70" s="239">
        <v>4</v>
      </c>
    </row>
    <row r="71" spans="1:28" x14ac:dyDescent="0.3">
      <c r="A71" s="248"/>
      <c r="B71" s="248"/>
      <c r="C71" s="248"/>
      <c r="D71" s="293"/>
      <c r="E71" s="290">
        <v>113568</v>
      </c>
      <c r="F71" s="245">
        <v>2</v>
      </c>
      <c r="G71" s="271">
        <v>3</v>
      </c>
      <c r="H71" s="271">
        <v>3</v>
      </c>
      <c r="I71" s="271">
        <v>3</v>
      </c>
      <c r="J71" s="243">
        <v>3.167768671854013</v>
      </c>
      <c r="K71" s="243">
        <v>6.9099535971926613</v>
      </c>
      <c r="L71" s="243">
        <v>0.74288609112575266</v>
      </c>
      <c r="M71" s="240">
        <v>2</v>
      </c>
      <c r="N71" s="240">
        <v>5</v>
      </c>
      <c r="O71" s="240">
        <v>4</v>
      </c>
      <c r="P71" s="240">
        <v>5</v>
      </c>
      <c r="Q71" s="240">
        <v>2</v>
      </c>
      <c r="R71" s="240">
        <v>5</v>
      </c>
      <c r="S71" s="240">
        <v>2</v>
      </c>
      <c r="T71" s="241">
        <v>3</v>
      </c>
      <c r="U71" s="240">
        <v>1</v>
      </c>
      <c r="V71" s="242">
        <v>5</v>
      </c>
      <c r="W71" s="241">
        <v>1</v>
      </c>
      <c r="X71" s="241">
        <v>1</v>
      </c>
      <c r="Y71" s="240">
        <v>5</v>
      </c>
      <c r="Z71" s="240">
        <v>5</v>
      </c>
      <c r="AA71" s="240">
        <v>5</v>
      </c>
      <c r="AB71" s="239">
        <v>4</v>
      </c>
    </row>
    <row r="72" spans="1:28" ht="15" thickBot="1" x14ac:dyDescent="0.35">
      <c r="A72" s="237"/>
      <c r="B72" s="237"/>
      <c r="C72" s="237"/>
      <c r="D72" s="291"/>
      <c r="E72" s="235">
        <v>113507</v>
      </c>
      <c r="F72" s="234" t="s">
        <v>42</v>
      </c>
      <c r="G72" s="233">
        <v>5</v>
      </c>
      <c r="H72" s="233">
        <v>5</v>
      </c>
      <c r="I72" s="233">
        <v>5</v>
      </c>
      <c r="J72" s="232">
        <v>2.8290119334607153</v>
      </c>
      <c r="K72" s="232">
        <v>6.2170855486809069</v>
      </c>
      <c r="L72" s="232">
        <v>0.66180318737048127</v>
      </c>
      <c r="M72" s="229">
        <v>2</v>
      </c>
      <c r="N72" s="229">
        <v>3</v>
      </c>
      <c r="O72" s="229">
        <v>5</v>
      </c>
      <c r="P72" s="229">
        <v>1</v>
      </c>
      <c r="Q72" s="229">
        <v>2</v>
      </c>
      <c r="R72" s="229">
        <v>5</v>
      </c>
      <c r="S72" s="229">
        <v>2</v>
      </c>
      <c r="T72" s="230">
        <v>5</v>
      </c>
      <c r="U72" s="229">
        <v>1</v>
      </c>
      <c r="V72" s="231">
        <v>2</v>
      </c>
      <c r="W72" s="230">
        <v>1</v>
      </c>
      <c r="X72" s="230">
        <v>1</v>
      </c>
      <c r="Y72" s="229">
        <v>5</v>
      </c>
      <c r="Z72" s="229">
        <v>5</v>
      </c>
      <c r="AA72" s="229">
        <v>5</v>
      </c>
      <c r="AB72" s="228">
        <v>4</v>
      </c>
    </row>
    <row r="73" spans="1:28" x14ac:dyDescent="0.3">
      <c r="A73" s="259">
        <v>16</v>
      </c>
      <c r="B73" s="259" t="s">
        <v>54</v>
      </c>
      <c r="C73" s="259">
        <v>110</v>
      </c>
      <c r="D73" s="284" t="s">
        <v>70</v>
      </c>
      <c r="E73" s="286">
        <v>114305</v>
      </c>
      <c r="F73" s="256">
        <v>1</v>
      </c>
      <c r="G73" s="255">
        <v>1</v>
      </c>
      <c r="H73" s="255">
        <v>1</v>
      </c>
      <c r="I73" s="255">
        <v>1</v>
      </c>
      <c r="J73" s="254">
        <v>3.763241725856143</v>
      </c>
      <c r="K73" s="254">
        <v>8.1946850768988266</v>
      </c>
      <c r="L73" s="254">
        <v>1</v>
      </c>
      <c r="M73" s="251">
        <v>5</v>
      </c>
      <c r="N73" s="251">
        <v>5</v>
      </c>
      <c r="O73" s="251">
        <v>5</v>
      </c>
      <c r="P73" s="251">
        <v>5</v>
      </c>
      <c r="Q73" s="251">
        <v>2</v>
      </c>
      <c r="R73" s="251">
        <v>5</v>
      </c>
      <c r="S73" s="251">
        <v>3</v>
      </c>
      <c r="T73" s="252">
        <v>5</v>
      </c>
      <c r="U73" s="251">
        <v>1</v>
      </c>
      <c r="V73" s="253">
        <v>5</v>
      </c>
      <c r="W73" s="252">
        <v>1</v>
      </c>
      <c r="X73" s="252">
        <v>2</v>
      </c>
      <c r="Y73" s="251">
        <v>5</v>
      </c>
      <c r="Z73" s="251">
        <v>5</v>
      </c>
      <c r="AA73" s="251">
        <v>5</v>
      </c>
      <c r="AB73" s="250">
        <v>5</v>
      </c>
    </row>
    <row r="74" spans="1:28" x14ac:dyDescent="0.3">
      <c r="A74" s="248"/>
      <c r="B74" s="248"/>
      <c r="C74" s="248"/>
      <c r="D74" s="285" t="s">
        <v>37</v>
      </c>
      <c r="E74" s="246">
        <v>114202</v>
      </c>
      <c r="F74" s="245">
        <v>3</v>
      </c>
      <c r="G74" s="271">
        <v>2</v>
      </c>
      <c r="H74" s="271">
        <v>2</v>
      </c>
      <c r="I74" s="271">
        <v>2</v>
      </c>
      <c r="J74" s="243">
        <v>3.347013655680704</v>
      </c>
      <c r="K74" s="243">
        <v>7.3016487018212253</v>
      </c>
      <c r="L74" s="243">
        <v>0.78500558816521271</v>
      </c>
      <c r="M74" s="240">
        <v>5</v>
      </c>
      <c r="N74" s="240">
        <v>5</v>
      </c>
      <c r="O74" s="240">
        <v>5</v>
      </c>
      <c r="P74" s="240">
        <v>5</v>
      </c>
      <c r="Q74" s="240">
        <v>2</v>
      </c>
      <c r="R74" s="240">
        <v>4</v>
      </c>
      <c r="S74" s="240">
        <v>3</v>
      </c>
      <c r="T74" s="241">
        <v>4</v>
      </c>
      <c r="U74" s="240">
        <v>1</v>
      </c>
      <c r="V74" s="242">
        <v>2</v>
      </c>
      <c r="W74" s="241">
        <v>1</v>
      </c>
      <c r="X74" s="241">
        <v>1</v>
      </c>
      <c r="Y74" s="240">
        <v>5</v>
      </c>
      <c r="Z74" s="240">
        <v>5</v>
      </c>
      <c r="AA74" s="240">
        <v>5</v>
      </c>
      <c r="AB74" s="239">
        <v>5</v>
      </c>
    </row>
    <row r="75" spans="1:28" x14ac:dyDescent="0.3">
      <c r="A75" s="248"/>
      <c r="B75" s="248"/>
      <c r="C75" s="248"/>
      <c r="D75" s="296">
        <v>14000</v>
      </c>
      <c r="E75" s="246">
        <v>310006</v>
      </c>
      <c r="F75" s="245">
        <v>4</v>
      </c>
      <c r="G75" s="244">
        <v>4</v>
      </c>
      <c r="H75" s="244">
        <v>4</v>
      </c>
      <c r="I75" s="244">
        <v>4</v>
      </c>
      <c r="J75" s="243">
        <v>2.8836760874518315</v>
      </c>
      <c r="K75" s="243">
        <v>6.3248207390168032</v>
      </c>
      <c r="L75" s="243">
        <v>0.6994336392175825</v>
      </c>
      <c r="M75" s="240">
        <v>2</v>
      </c>
      <c r="N75" s="240">
        <v>3</v>
      </c>
      <c r="O75" s="240">
        <v>4</v>
      </c>
      <c r="P75" s="240">
        <v>3</v>
      </c>
      <c r="Q75" s="240">
        <v>2</v>
      </c>
      <c r="R75" s="240">
        <v>5</v>
      </c>
      <c r="S75" s="240">
        <v>2</v>
      </c>
      <c r="T75" s="241">
        <v>3</v>
      </c>
      <c r="U75" s="240">
        <v>1</v>
      </c>
      <c r="V75" s="242">
        <v>4</v>
      </c>
      <c r="W75" s="241">
        <v>1</v>
      </c>
      <c r="X75" s="241">
        <v>1</v>
      </c>
      <c r="Y75" s="240">
        <v>5</v>
      </c>
      <c r="Z75" s="240">
        <v>5</v>
      </c>
      <c r="AA75" s="240">
        <v>5</v>
      </c>
      <c r="AB75" s="239">
        <v>4</v>
      </c>
    </row>
    <row r="76" spans="1:28" x14ac:dyDescent="0.3">
      <c r="A76" s="248"/>
      <c r="B76" s="248"/>
      <c r="C76" s="248"/>
      <c r="D76" s="293"/>
      <c r="E76" s="290">
        <v>113568</v>
      </c>
      <c r="F76" s="245">
        <v>2</v>
      </c>
      <c r="G76" s="271">
        <v>3</v>
      </c>
      <c r="H76" s="271">
        <v>3</v>
      </c>
      <c r="I76" s="271">
        <v>3</v>
      </c>
      <c r="J76" s="243">
        <v>3.1368089195320317</v>
      </c>
      <c r="K76" s="243">
        <v>6.8616503258741472</v>
      </c>
      <c r="L76" s="243">
        <v>0.74111661344374868</v>
      </c>
      <c r="M76" s="240">
        <v>2</v>
      </c>
      <c r="N76" s="240">
        <v>5</v>
      </c>
      <c r="O76" s="240">
        <v>4</v>
      </c>
      <c r="P76" s="240">
        <v>5</v>
      </c>
      <c r="Q76" s="240">
        <v>2</v>
      </c>
      <c r="R76" s="240">
        <v>5</v>
      </c>
      <c r="S76" s="240">
        <v>2</v>
      </c>
      <c r="T76" s="241">
        <v>3</v>
      </c>
      <c r="U76" s="240">
        <v>1</v>
      </c>
      <c r="V76" s="242">
        <v>5</v>
      </c>
      <c r="W76" s="241">
        <v>1</v>
      </c>
      <c r="X76" s="241">
        <v>1</v>
      </c>
      <c r="Y76" s="240">
        <v>5</v>
      </c>
      <c r="Z76" s="240">
        <v>5</v>
      </c>
      <c r="AA76" s="240">
        <v>5</v>
      </c>
      <c r="AB76" s="239">
        <v>4</v>
      </c>
    </row>
    <row r="77" spans="1:28" ht="15" thickBot="1" x14ac:dyDescent="0.35">
      <c r="A77" s="237"/>
      <c r="B77" s="237"/>
      <c r="C77" s="237"/>
      <c r="D77" s="291"/>
      <c r="E77" s="235">
        <v>113507</v>
      </c>
      <c r="F77" s="234" t="s">
        <v>42</v>
      </c>
      <c r="G77" s="233">
        <v>5</v>
      </c>
      <c r="H77" s="233">
        <v>5</v>
      </c>
      <c r="I77" s="233">
        <v>5</v>
      </c>
      <c r="J77" s="232">
        <v>2.8692596114792912</v>
      </c>
      <c r="K77" s="232">
        <v>6.3102730302461039</v>
      </c>
      <c r="L77" s="232">
        <v>0.67861226762551319</v>
      </c>
      <c r="M77" s="229">
        <v>2</v>
      </c>
      <c r="N77" s="229">
        <v>3</v>
      </c>
      <c r="O77" s="229">
        <v>5</v>
      </c>
      <c r="P77" s="229">
        <v>1</v>
      </c>
      <c r="Q77" s="229">
        <v>2</v>
      </c>
      <c r="R77" s="229">
        <v>5</v>
      </c>
      <c r="S77" s="229">
        <v>2</v>
      </c>
      <c r="T77" s="230">
        <v>5</v>
      </c>
      <c r="U77" s="229">
        <v>1</v>
      </c>
      <c r="V77" s="231">
        <v>3</v>
      </c>
      <c r="W77" s="230">
        <v>1</v>
      </c>
      <c r="X77" s="230">
        <v>1</v>
      </c>
      <c r="Y77" s="229">
        <v>5</v>
      </c>
      <c r="Z77" s="229">
        <v>5</v>
      </c>
      <c r="AA77" s="229">
        <v>5</v>
      </c>
      <c r="AB77" s="228">
        <v>4</v>
      </c>
    </row>
    <row r="78" spans="1:28" x14ac:dyDescent="0.3">
      <c r="A78" s="259">
        <v>17</v>
      </c>
      <c r="B78" s="259" t="s">
        <v>54</v>
      </c>
      <c r="C78" s="259">
        <v>120</v>
      </c>
      <c r="D78" s="283" t="s">
        <v>71</v>
      </c>
      <c r="E78" s="286">
        <v>114305</v>
      </c>
      <c r="F78" s="256">
        <v>1</v>
      </c>
      <c r="G78" s="255">
        <v>1</v>
      </c>
      <c r="H78" s="255">
        <v>1</v>
      </c>
      <c r="I78" s="255">
        <v>1</v>
      </c>
      <c r="J78" s="254">
        <v>3.7778616088970787</v>
      </c>
      <c r="K78" s="254">
        <v>8.2056804611122196</v>
      </c>
      <c r="L78" s="254">
        <v>1</v>
      </c>
      <c r="M78" s="251">
        <v>5</v>
      </c>
      <c r="N78" s="251">
        <v>5</v>
      </c>
      <c r="O78" s="251">
        <v>5</v>
      </c>
      <c r="P78" s="251">
        <v>5</v>
      </c>
      <c r="Q78" s="251">
        <v>2</v>
      </c>
      <c r="R78" s="251">
        <v>5</v>
      </c>
      <c r="S78" s="251">
        <v>3</v>
      </c>
      <c r="T78" s="252">
        <v>5</v>
      </c>
      <c r="U78" s="251">
        <v>1</v>
      </c>
      <c r="V78" s="253">
        <v>5</v>
      </c>
      <c r="W78" s="252">
        <v>1</v>
      </c>
      <c r="X78" s="252">
        <v>2</v>
      </c>
      <c r="Y78" s="251">
        <v>5</v>
      </c>
      <c r="Z78" s="251">
        <v>5</v>
      </c>
      <c r="AA78" s="251">
        <v>5</v>
      </c>
      <c r="AB78" s="250">
        <v>5</v>
      </c>
    </row>
    <row r="79" spans="1:28" x14ac:dyDescent="0.3">
      <c r="A79" s="248"/>
      <c r="B79" s="248"/>
      <c r="C79" s="248"/>
      <c r="D79" s="282"/>
      <c r="E79" s="246">
        <v>114202</v>
      </c>
      <c r="F79" s="245">
        <v>3</v>
      </c>
      <c r="G79" s="271">
        <v>2</v>
      </c>
      <c r="H79" s="271">
        <v>2</v>
      </c>
      <c r="I79" s="271">
        <v>2</v>
      </c>
      <c r="J79" s="243">
        <v>3.4084171644526338</v>
      </c>
      <c r="K79" s="243">
        <v>7.4207547224418633</v>
      </c>
      <c r="L79" s="243">
        <v>0.80838249611405966</v>
      </c>
      <c r="M79" s="240">
        <v>5</v>
      </c>
      <c r="N79" s="240">
        <v>5</v>
      </c>
      <c r="O79" s="240">
        <v>5</v>
      </c>
      <c r="P79" s="240">
        <v>5</v>
      </c>
      <c r="Q79" s="240">
        <v>2</v>
      </c>
      <c r="R79" s="240">
        <v>4</v>
      </c>
      <c r="S79" s="240">
        <v>3</v>
      </c>
      <c r="T79" s="241">
        <v>4</v>
      </c>
      <c r="U79" s="240">
        <v>1</v>
      </c>
      <c r="V79" s="242">
        <v>3</v>
      </c>
      <c r="W79" s="241">
        <v>1</v>
      </c>
      <c r="X79" s="241">
        <v>1</v>
      </c>
      <c r="Y79" s="240">
        <v>5</v>
      </c>
      <c r="Z79" s="240">
        <v>5</v>
      </c>
      <c r="AA79" s="240">
        <v>5</v>
      </c>
      <c r="AB79" s="239">
        <v>5</v>
      </c>
    </row>
    <row r="80" spans="1:28" x14ac:dyDescent="0.3">
      <c r="A80" s="248"/>
      <c r="B80" s="248"/>
      <c r="C80" s="248"/>
      <c r="D80" s="285" t="s">
        <v>37</v>
      </c>
      <c r="E80" s="246">
        <v>310006</v>
      </c>
      <c r="F80" s="245">
        <v>4</v>
      </c>
      <c r="G80" s="244">
        <v>4</v>
      </c>
      <c r="H80" s="244">
        <v>4</v>
      </c>
      <c r="I80" s="244">
        <v>4</v>
      </c>
      <c r="J80" s="243">
        <v>2.8953719938845799</v>
      </c>
      <c r="K80" s="243">
        <v>6.3336170463875172</v>
      </c>
      <c r="L80" s="243">
        <v>0.6996500077740897</v>
      </c>
      <c r="M80" s="240">
        <v>2</v>
      </c>
      <c r="N80" s="240">
        <v>3</v>
      </c>
      <c r="O80" s="240">
        <v>4</v>
      </c>
      <c r="P80" s="240">
        <v>3</v>
      </c>
      <c r="Q80" s="240">
        <v>2</v>
      </c>
      <c r="R80" s="240">
        <v>5</v>
      </c>
      <c r="S80" s="240">
        <v>2</v>
      </c>
      <c r="T80" s="241">
        <v>3</v>
      </c>
      <c r="U80" s="240">
        <v>1</v>
      </c>
      <c r="V80" s="292">
        <v>4</v>
      </c>
      <c r="W80" s="241">
        <v>1</v>
      </c>
      <c r="X80" s="241">
        <v>1</v>
      </c>
      <c r="Y80" s="240">
        <v>5</v>
      </c>
      <c r="Z80" s="240">
        <v>5</v>
      </c>
      <c r="AA80" s="240">
        <v>5</v>
      </c>
      <c r="AB80" s="239">
        <v>4</v>
      </c>
    </row>
    <row r="81" spans="1:28" x14ac:dyDescent="0.3">
      <c r="A81" s="248"/>
      <c r="B81" s="248"/>
      <c r="C81" s="248"/>
      <c r="D81" s="296">
        <v>14750</v>
      </c>
      <c r="E81" s="290">
        <v>113568</v>
      </c>
      <c r="F81" s="245">
        <v>2</v>
      </c>
      <c r="G81" s="271">
        <v>3</v>
      </c>
      <c r="H81" s="271">
        <v>3</v>
      </c>
      <c r="I81" s="271">
        <v>3</v>
      </c>
      <c r="J81" s="243">
        <v>3.1514288025729673</v>
      </c>
      <c r="K81" s="243">
        <v>6.8726457100875393</v>
      </c>
      <c r="L81" s="243">
        <v>0.74151010036926979</v>
      </c>
      <c r="M81" s="240">
        <v>2</v>
      </c>
      <c r="N81" s="240">
        <v>5</v>
      </c>
      <c r="O81" s="240">
        <v>4</v>
      </c>
      <c r="P81" s="240">
        <v>5</v>
      </c>
      <c r="Q81" s="240">
        <v>2</v>
      </c>
      <c r="R81" s="240">
        <v>5</v>
      </c>
      <c r="S81" s="240">
        <v>2</v>
      </c>
      <c r="T81" s="241">
        <v>3</v>
      </c>
      <c r="U81" s="240">
        <v>1</v>
      </c>
      <c r="V81" s="242">
        <v>5</v>
      </c>
      <c r="W81" s="241">
        <v>1</v>
      </c>
      <c r="X81" s="241">
        <v>1</v>
      </c>
      <c r="Y81" s="240">
        <v>5</v>
      </c>
      <c r="Z81" s="240">
        <v>5</v>
      </c>
      <c r="AA81" s="240">
        <v>5</v>
      </c>
      <c r="AB81" s="239">
        <v>4</v>
      </c>
    </row>
    <row r="82" spans="1:28" ht="15" thickBot="1" x14ac:dyDescent="0.35">
      <c r="A82" s="237"/>
      <c r="B82" s="237"/>
      <c r="C82" s="237"/>
      <c r="D82" s="294"/>
      <c r="E82" s="235">
        <v>113507</v>
      </c>
      <c r="F82" s="234" t="s">
        <v>42</v>
      </c>
      <c r="G82" s="233">
        <v>5</v>
      </c>
      <c r="H82" s="233">
        <v>5</v>
      </c>
      <c r="I82" s="233">
        <v>5</v>
      </c>
      <c r="J82" s="232">
        <v>2.7669204301927417</v>
      </c>
      <c r="K82" s="232">
        <v>6.0874545269035769</v>
      </c>
      <c r="L82" s="232">
        <v>0.64774763370519528</v>
      </c>
      <c r="M82" s="229">
        <v>2</v>
      </c>
      <c r="N82" s="229">
        <v>3</v>
      </c>
      <c r="O82" s="229">
        <v>5</v>
      </c>
      <c r="P82" s="229">
        <v>1</v>
      </c>
      <c r="Q82" s="229">
        <v>2</v>
      </c>
      <c r="R82" s="229">
        <v>5</v>
      </c>
      <c r="S82" s="229">
        <v>2</v>
      </c>
      <c r="T82" s="230">
        <v>5</v>
      </c>
      <c r="U82" s="229">
        <v>1</v>
      </c>
      <c r="V82" s="231">
        <v>1</v>
      </c>
      <c r="W82" s="230">
        <v>1</v>
      </c>
      <c r="X82" s="230">
        <v>1</v>
      </c>
      <c r="Y82" s="229">
        <v>5</v>
      </c>
      <c r="Z82" s="229">
        <v>5</v>
      </c>
      <c r="AA82" s="229">
        <v>5</v>
      </c>
      <c r="AB82" s="228">
        <v>4</v>
      </c>
    </row>
    <row r="83" spans="1:28" x14ac:dyDescent="0.3">
      <c r="A83" s="259">
        <v>18</v>
      </c>
      <c r="B83" s="259" t="s">
        <v>54</v>
      </c>
      <c r="C83" s="259">
        <v>130</v>
      </c>
      <c r="D83" s="283" t="s">
        <v>72</v>
      </c>
      <c r="E83" s="286">
        <v>114305</v>
      </c>
      <c r="F83" s="256">
        <v>1</v>
      </c>
      <c r="G83" s="255">
        <v>1</v>
      </c>
      <c r="H83" s="255">
        <v>1</v>
      </c>
      <c r="I83" s="255">
        <v>1</v>
      </c>
      <c r="J83" s="254">
        <v>3.7265331064816198</v>
      </c>
      <c r="K83" s="254">
        <v>8.1346392700388499</v>
      </c>
      <c r="L83" s="254">
        <v>1</v>
      </c>
      <c r="M83" s="251">
        <v>5</v>
      </c>
      <c r="N83" s="251">
        <v>5</v>
      </c>
      <c r="O83" s="251">
        <v>5</v>
      </c>
      <c r="P83" s="251">
        <v>5</v>
      </c>
      <c r="Q83" s="251">
        <v>2</v>
      </c>
      <c r="R83" s="251">
        <v>5</v>
      </c>
      <c r="S83" s="251">
        <v>3</v>
      </c>
      <c r="T83" s="252">
        <v>5</v>
      </c>
      <c r="U83" s="251">
        <v>1</v>
      </c>
      <c r="V83" s="295">
        <v>5</v>
      </c>
      <c r="W83" s="252">
        <v>1</v>
      </c>
      <c r="X83" s="252">
        <v>2</v>
      </c>
      <c r="Y83" s="251">
        <v>5</v>
      </c>
      <c r="Z83" s="251">
        <v>5</v>
      </c>
      <c r="AA83" s="251">
        <v>5</v>
      </c>
      <c r="AB83" s="250">
        <v>5</v>
      </c>
    </row>
    <row r="84" spans="1:28" x14ac:dyDescent="0.3">
      <c r="A84" s="248"/>
      <c r="B84" s="248"/>
      <c r="C84" s="248"/>
      <c r="D84" s="282"/>
      <c r="E84" s="246">
        <v>114202</v>
      </c>
      <c r="F84" s="245">
        <v>2</v>
      </c>
      <c r="G84" s="244">
        <v>2</v>
      </c>
      <c r="H84" s="244">
        <v>2</v>
      </c>
      <c r="I84" s="244">
        <v>2</v>
      </c>
      <c r="J84" s="243">
        <v>3.4229099180758222</v>
      </c>
      <c r="K84" s="243">
        <v>7.4786296365184475</v>
      </c>
      <c r="L84" s="243">
        <v>0.82727703941225583</v>
      </c>
      <c r="M84" s="240">
        <v>5</v>
      </c>
      <c r="N84" s="240">
        <v>5</v>
      </c>
      <c r="O84" s="240">
        <v>5</v>
      </c>
      <c r="P84" s="240">
        <v>5</v>
      </c>
      <c r="Q84" s="240">
        <v>2</v>
      </c>
      <c r="R84" s="240">
        <v>4</v>
      </c>
      <c r="S84" s="240">
        <v>3</v>
      </c>
      <c r="T84" s="241">
        <v>4</v>
      </c>
      <c r="U84" s="240">
        <v>1</v>
      </c>
      <c r="V84" s="292">
        <v>4</v>
      </c>
      <c r="W84" s="241">
        <v>1</v>
      </c>
      <c r="X84" s="241">
        <v>1</v>
      </c>
      <c r="Y84" s="240">
        <v>5</v>
      </c>
      <c r="Z84" s="240">
        <v>5</v>
      </c>
      <c r="AA84" s="240">
        <v>5</v>
      </c>
      <c r="AB84" s="239">
        <v>5</v>
      </c>
    </row>
    <row r="85" spans="1:28" x14ac:dyDescent="0.3">
      <c r="A85" s="248"/>
      <c r="B85" s="248"/>
      <c r="C85" s="248"/>
      <c r="D85" s="285" t="s">
        <v>37</v>
      </c>
      <c r="E85" s="246">
        <v>310006</v>
      </c>
      <c r="F85" s="245">
        <v>4</v>
      </c>
      <c r="G85" s="244">
        <v>4</v>
      </c>
      <c r="H85" s="271">
        <v>5</v>
      </c>
      <c r="I85" s="244">
        <v>4</v>
      </c>
      <c r="J85" s="243">
        <v>2.8995990470246769</v>
      </c>
      <c r="K85" s="243">
        <v>6.3772837222494276</v>
      </c>
      <c r="L85" s="243">
        <v>0.70426006847348355</v>
      </c>
      <c r="M85" s="240">
        <v>2</v>
      </c>
      <c r="N85" s="240">
        <v>3</v>
      </c>
      <c r="O85" s="240">
        <v>4</v>
      </c>
      <c r="P85" s="240">
        <v>3</v>
      </c>
      <c r="Q85" s="240">
        <v>2</v>
      </c>
      <c r="R85" s="240">
        <v>5</v>
      </c>
      <c r="S85" s="240">
        <v>2</v>
      </c>
      <c r="T85" s="241">
        <v>3</v>
      </c>
      <c r="U85" s="240">
        <v>1</v>
      </c>
      <c r="V85" s="292">
        <v>5</v>
      </c>
      <c r="W85" s="241">
        <v>1</v>
      </c>
      <c r="X85" s="241">
        <v>1</v>
      </c>
      <c r="Y85" s="240">
        <v>5</v>
      </c>
      <c r="Z85" s="240">
        <v>5</v>
      </c>
      <c r="AA85" s="240">
        <v>5</v>
      </c>
      <c r="AB85" s="239">
        <v>4</v>
      </c>
    </row>
    <row r="86" spans="1:28" x14ac:dyDescent="0.3">
      <c r="A86" s="248"/>
      <c r="B86" s="248"/>
      <c r="C86" s="248"/>
      <c r="D86" s="269">
        <v>27500</v>
      </c>
      <c r="E86" s="290">
        <v>113568</v>
      </c>
      <c r="F86" s="245">
        <v>3</v>
      </c>
      <c r="G86" s="244">
        <v>3</v>
      </c>
      <c r="H86" s="244">
        <v>3</v>
      </c>
      <c r="I86" s="244">
        <v>3</v>
      </c>
      <c r="J86" s="243">
        <v>3.0566220392879435</v>
      </c>
      <c r="K86" s="243">
        <v>6.7049308701096031</v>
      </c>
      <c r="L86" s="243">
        <v>0.73384482683614605</v>
      </c>
      <c r="M86" s="240">
        <v>2</v>
      </c>
      <c r="N86" s="240">
        <v>5</v>
      </c>
      <c r="O86" s="240">
        <v>4</v>
      </c>
      <c r="P86" s="240">
        <v>5</v>
      </c>
      <c r="Q86" s="240">
        <v>2</v>
      </c>
      <c r="R86" s="240">
        <v>4</v>
      </c>
      <c r="S86" s="240">
        <v>2</v>
      </c>
      <c r="T86" s="241">
        <v>3</v>
      </c>
      <c r="U86" s="240">
        <v>1</v>
      </c>
      <c r="V86" s="242">
        <v>5</v>
      </c>
      <c r="W86" s="241">
        <v>1</v>
      </c>
      <c r="X86" s="241">
        <v>1</v>
      </c>
      <c r="Y86" s="240">
        <v>5</v>
      </c>
      <c r="Z86" s="240">
        <v>5</v>
      </c>
      <c r="AA86" s="240">
        <v>5</v>
      </c>
      <c r="AB86" s="239">
        <v>4</v>
      </c>
    </row>
    <row r="87" spans="1:28" ht="15" thickBot="1" x14ac:dyDescent="0.35">
      <c r="A87" s="237"/>
      <c r="B87" s="237"/>
      <c r="C87" s="237"/>
      <c r="D87" s="294"/>
      <c r="E87" s="235">
        <v>113507</v>
      </c>
      <c r="F87" s="234" t="s">
        <v>42</v>
      </c>
      <c r="G87" s="233">
        <v>5</v>
      </c>
      <c r="H87" s="280">
        <v>4</v>
      </c>
      <c r="I87" s="233">
        <v>5</v>
      </c>
      <c r="J87" s="232">
        <v>2.8943358891299398</v>
      </c>
      <c r="K87" s="232">
        <v>6.3785711546667638</v>
      </c>
      <c r="L87" s="232">
        <v>0.68854814620311455</v>
      </c>
      <c r="M87" s="229">
        <v>2</v>
      </c>
      <c r="N87" s="229">
        <v>3</v>
      </c>
      <c r="O87" s="229">
        <v>5</v>
      </c>
      <c r="P87" s="229">
        <v>1</v>
      </c>
      <c r="Q87" s="229">
        <v>2</v>
      </c>
      <c r="R87" s="229">
        <v>5</v>
      </c>
      <c r="S87" s="229">
        <v>2</v>
      </c>
      <c r="T87" s="230">
        <v>5</v>
      </c>
      <c r="U87" s="229">
        <v>1</v>
      </c>
      <c r="V87" s="231">
        <v>4</v>
      </c>
      <c r="W87" s="230">
        <v>1</v>
      </c>
      <c r="X87" s="230">
        <v>1</v>
      </c>
      <c r="Y87" s="229">
        <v>5</v>
      </c>
      <c r="Z87" s="229">
        <v>5</v>
      </c>
      <c r="AA87" s="229">
        <v>5</v>
      </c>
      <c r="AB87" s="228">
        <v>4</v>
      </c>
    </row>
    <row r="88" spans="1:28" x14ac:dyDescent="0.3">
      <c r="A88" s="259">
        <v>19</v>
      </c>
      <c r="B88" s="259" t="s">
        <v>54</v>
      </c>
      <c r="C88" s="259">
        <v>140</v>
      </c>
      <c r="D88" s="283" t="s">
        <v>73</v>
      </c>
      <c r="E88" s="286">
        <v>114305</v>
      </c>
      <c r="F88" s="256">
        <v>1</v>
      </c>
      <c r="G88" s="255">
        <v>1</v>
      </c>
      <c r="H88" s="255">
        <v>1</v>
      </c>
      <c r="I88" s="255">
        <v>1</v>
      </c>
      <c r="J88" s="254">
        <v>3.7273565583920281</v>
      </c>
      <c r="K88" s="254">
        <v>8.1321411264358154</v>
      </c>
      <c r="L88" s="254">
        <v>1</v>
      </c>
      <c r="M88" s="251">
        <v>5</v>
      </c>
      <c r="N88" s="251">
        <v>5</v>
      </c>
      <c r="O88" s="251">
        <v>5</v>
      </c>
      <c r="P88" s="251">
        <v>5</v>
      </c>
      <c r="Q88" s="251">
        <v>2</v>
      </c>
      <c r="R88" s="251">
        <v>5</v>
      </c>
      <c r="S88" s="251">
        <v>3</v>
      </c>
      <c r="T88" s="252">
        <v>5</v>
      </c>
      <c r="U88" s="251">
        <v>1</v>
      </c>
      <c r="V88" s="253">
        <v>5</v>
      </c>
      <c r="W88" s="252">
        <v>1</v>
      </c>
      <c r="X88" s="252">
        <v>2</v>
      </c>
      <c r="Y88" s="251">
        <v>5</v>
      </c>
      <c r="Z88" s="251">
        <v>5</v>
      </c>
      <c r="AA88" s="251">
        <v>5</v>
      </c>
      <c r="AB88" s="250">
        <v>5</v>
      </c>
    </row>
    <row r="89" spans="1:28" x14ac:dyDescent="0.3">
      <c r="A89" s="248"/>
      <c r="B89" s="248"/>
      <c r="C89" s="248"/>
      <c r="D89" s="282"/>
      <c r="E89" s="246">
        <v>114202</v>
      </c>
      <c r="F89" s="245">
        <v>3</v>
      </c>
      <c r="G89" s="271">
        <v>2</v>
      </c>
      <c r="H89" s="271">
        <v>2</v>
      </c>
      <c r="I89" s="271">
        <v>2</v>
      </c>
      <c r="J89" s="243">
        <v>3.4235686796041489</v>
      </c>
      <c r="K89" s="243">
        <v>7.4766311216360206</v>
      </c>
      <c r="L89" s="243">
        <v>0.82728689213164663</v>
      </c>
      <c r="M89" s="240">
        <v>5</v>
      </c>
      <c r="N89" s="240">
        <v>5</v>
      </c>
      <c r="O89" s="240">
        <v>5</v>
      </c>
      <c r="P89" s="240">
        <v>5</v>
      </c>
      <c r="Q89" s="240">
        <v>2</v>
      </c>
      <c r="R89" s="240">
        <v>4</v>
      </c>
      <c r="S89" s="240">
        <v>3</v>
      </c>
      <c r="T89" s="241">
        <v>4</v>
      </c>
      <c r="U89" s="240">
        <v>1</v>
      </c>
      <c r="V89" s="292">
        <v>4</v>
      </c>
      <c r="W89" s="241">
        <v>1</v>
      </c>
      <c r="X89" s="241">
        <v>1</v>
      </c>
      <c r="Y89" s="240">
        <v>5</v>
      </c>
      <c r="Z89" s="240">
        <v>5</v>
      </c>
      <c r="AA89" s="240">
        <v>5</v>
      </c>
      <c r="AB89" s="239">
        <v>5</v>
      </c>
    </row>
    <row r="90" spans="1:28" x14ac:dyDescent="0.3">
      <c r="A90" s="248"/>
      <c r="B90" s="248"/>
      <c r="C90" s="248"/>
      <c r="D90" s="285" t="s">
        <v>37</v>
      </c>
      <c r="E90" s="246">
        <v>310006</v>
      </c>
      <c r="F90" s="245">
        <v>4</v>
      </c>
      <c r="G90" s="244">
        <v>4</v>
      </c>
      <c r="H90" s="244">
        <v>4</v>
      </c>
      <c r="I90" s="244">
        <v>4</v>
      </c>
      <c r="J90" s="243">
        <v>2.9004224989350851</v>
      </c>
      <c r="K90" s="243">
        <v>6.3747855786463932</v>
      </c>
      <c r="L90" s="243">
        <v>0.70418939185333806</v>
      </c>
      <c r="M90" s="240">
        <v>2</v>
      </c>
      <c r="N90" s="240">
        <v>3</v>
      </c>
      <c r="O90" s="240">
        <v>4</v>
      </c>
      <c r="P90" s="240">
        <v>3</v>
      </c>
      <c r="Q90" s="240">
        <v>2</v>
      </c>
      <c r="R90" s="240">
        <v>5</v>
      </c>
      <c r="S90" s="240">
        <v>2</v>
      </c>
      <c r="T90" s="241">
        <v>3</v>
      </c>
      <c r="U90" s="240">
        <v>1</v>
      </c>
      <c r="V90" s="242">
        <v>5</v>
      </c>
      <c r="W90" s="241">
        <v>1</v>
      </c>
      <c r="X90" s="241">
        <v>1</v>
      </c>
      <c r="Y90" s="240">
        <v>5</v>
      </c>
      <c r="Z90" s="240">
        <v>5</v>
      </c>
      <c r="AA90" s="240">
        <v>5</v>
      </c>
      <c r="AB90" s="239">
        <v>4</v>
      </c>
    </row>
    <row r="91" spans="1:28" x14ac:dyDescent="0.3">
      <c r="A91" s="248"/>
      <c r="B91" s="248"/>
      <c r="C91" s="248"/>
      <c r="D91" s="269">
        <v>28500</v>
      </c>
      <c r="E91" s="290">
        <v>113568</v>
      </c>
      <c r="F91" s="245">
        <v>2</v>
      </c>
      <c r="G91" s="271">
        <v>3</v>
      </c>
      <c r="H91" s="271">
        <v>3</v>
      </c>
      <c r="I91" s="271">
        <v>3</v>
      </c>
      <c r="J91" s="243">
        <v>3.1009237520679167</v>
      </c>
      <c r="K91" s="243">
        <v>6.7991063754111352</v>
      </c>
      <c r="L91" s="243">
        <v>0.7389889741785225</v>
      </c>
      <c r="M91" s="240">
        <v>2</v>
      </c>
      <c r="N91" s="240">
        <v>5</v>
      </c>
      <c r="O91" s="240">
        <v>4</v>
      </c>
      <c r="P91" s="240">
        <v>5</v>
      </c>
      <c r="Q91" s="240">
        <v>2</v>
      </c>
      <c r="R91" s="240">
        <v>5</v>
      </c>
      <c r="S91" s="240">
        <v>2</v>
      </c>
      <c r="T91" s="241">
        <v>3</v>
      </c>
      <c r="U91" s="240">
        <v>1</v>
      </c>
      <c r="V91" s="242">
        <v>5</v>
      </c>
      <c r="W91" s="241">
        <v>1</v>
      </c>
      <c r="X91" s="241">
        <v>1</v>
      </c>
      <c r="Y91" s="240">
        <v>5</v>
      </c>
      <c r="Z91" s="240">
        <v>5</v>
      </c>
      <c r="AA91" s="240">
        <v>5</v>
      </c>
      <c r="AB91" s="239">
        <v>4</v>
      </c>
    </row>
    <row r="92" spans="1:28" ht="15" thickBot="1" x14ac:dyDescent="0.35">
      <c r="A92" s="237"/>
      <c r="B92" s="237"/>
      <c r="C92" s="237"/>
      <c r="D92" s="294"/>
      <c r="E92" s="235">
        <v>113507</v>
      </c>
      <c r="F92" s="234" t="s">
        <v>42</v>
      </c>
      <c r="G92" s="233">
        <v>5</v>
      </c>
      <c r="H92" s="233">
        <v>5</v>
      </c>
      <c r="I92" s="233">
        <v>5</v>
      </c>
      <c r="J92" s="232">
        <v>2.8477285110008226</v>
      </c>
      <c r="K92" s="232">
        <v>6.2727466599682966</v>
      </c>
      <c r="L92" s="232">
        <v>0.67958898020924718</v>
      </c>
      <c r="M92" s="229">
        <v>2</v>
      </c>
      <c r="N92" s="229">
        <v>3</v>
      </c>
      <c r="O92" s="229">
        <v>5</v>
      </c>
      <c r="P92" s="229">
        <v>1</v>
      </c>
      <c r="Q92" s="229">
        <v>2</v>
      </c>
      <c r="R92" s="229">
        <v>5</v>
      </c>
      <c r="S92" s="229">
        <v>2</v>
      </c>
      <c r="T92" s="230">
        <v>5</v>
      </c>
      <c r="U92" s="229">
        <v>1</v>
      </c>
      <c r="V92" s="231">
        <v>3</v>
      </c>
      <c r="W92" s="230">
        <v>1</v>
      </c>
      <c r="X92" s="230">
        <v>1</v>
      </c>
      <c r="Y92" s="229">
        <v>5</v>
      </c>
      <c r="Z92" s="229">
        <v>5</v>
      </c>
      <c r="AA92" s="229">
        <v>5</v>
      </c>
      <c r="AB92" s="228">
        <v>4</v>
      </c>
    </row>
    <row r="93" spans="1:28" x14ac:dyDescent="0.3">
      <c r="A93" s="259">
        <v>20</v>
      </c>
      <c r="B93" s="260" t="s">
        <v>74</v>
      </c>
      <c r="C93" s="259">
        <v>10</v>
      </c>
      <c r="D93" s="283" t="s">
        <v>75</v>
      </c>
      <c r="E93" s="257">
        <v>114303</v>
      </c>
      <c r="F93" s="256">
        <v>1</v>
      </c>
      <c r="G93" s="255">
        <v>1</v>
      </c>
      <c r="H93" s="255">
        <v>1</v>
      </c>
      <c r="I93" s="255">
        <v>1</v>
      </c>
      <c r="J93" s="254">
        <v>3.7620619718445805</v>
      </c>
      <c r="K93" s="254">
        <v>8.0913087720899348</v>
      </c>
      <c r="L93" s="254">
        <v>0.80852528113163191</v>
      </c>
      <c r="M93" s="251">
        <v>5</v>
      </c>
      <c r="N93" s="251">
        <v>5</v>
      </c>
      <c r="O93" s="251">
        <v>5</v>
      </c>
      <c r="P93" s="251">
        <v>5</v>
      </c>
      <c r="Q93" s="251">
        <v>2</v>
      </c>
      <c r="R93" s="251">
        <v>5</v>
      </c>
      <c r="S93" s="251">
        <v>3</v>
      </c>
      <c r="T93" s="252">
        <v>5</v>
      </c>
      <c r="U93" s="251">
        <v>3</v>
      </c>
      <c r="V93" s="253">
        <v>3</v>
      </c>
      <c r="W93" s="252">
        <v>4</v>
      </c>
      <c r="X93" s="252">
        <v>4</v>
      </c>
      <c r="Y93" s="251">
        <v>2</v>
      </c>
      <c r="Z93" s="251">
        <v>5</v>
      </c>
      <c r="AA93" s="251">
        <v>5</v>
      </c>
      <c r="AB93" s="250">
        <v>5</v>
      </c>
    </row>
    <row r="94" spans="1:28" x14ac:dyDescent="0.3">
      <c r="A94" s="248"/>
      <c r="B94" s="249"/>
      <c r="C94" s="248"/>
      <c r="D94" s="282"/>
      <c r="E94" s="246">
        <v>110660</v>
      </c>
      <c r="F94" s="245">
        <v>2</v>
      </c>
      <c r="G94" s="244">
        <v>2</v>
      </c>
      <c r="H94" s="244">
        <v>2</v>
      </c>
      <c r="I94" s="244">
        <v>2</v>
      </c>
      <c r="J94" s="243">
        <v>3.2367161220422087</v>
      </c>
      <c r="K94" s="243">
        <v>6.9821743208773634</v>
      </c>
      <c r="L94" s="243">
        <v>0.71505860498374252</v>
      </c>
      <c r="M94" s="240">
        <v>5</v>
      </c>
      <c r="N94" s="240">
        <v>5</v>
      </c>
      <c r="O94" s="240">
        <v>5</v>
      </c>
      <c r="P94" s="240">
        <v>3</v>
      </c>
      <c r="Q94" s="240">
        <v>2</v>
      </c>
      <c r="R94" s="240">
        <v>5</v>
      </c>
      <c r="S94" s="240">
        <v>3</v>
      </c>
      <c r="T94" s="241">
        <v>3</v>
      </c>
      <c r="U94" s="240">
        <v>3</v>
      </c>
      <c r="V94" s="242">
        <v>3</v>
      </c>
      <c r="W94" s="241">
        <v>3</v>
      </c>
      <c r="X94" s="241">
        <v>2</v>
      </c>
      <c r="Y94" s="240">
        <v>2</v>
      </c>
      <c r="Z94" s="240">
        <v>5</v>
      </c>
      <c r="AA94" s="240">
        <v>4</v>
      </c>
      <c r="AB94" s="239">
        <v>4</v>
      </c>
    </row>
    <row r="95" spans="1:28" x14ac:dyDescent="0.3">
      <c r="A95" s="248"/>
      <c r="B95" s="249"/>
      <c r="C95" s="248"/>
      <c r="D95" s="285" t="s">
        <v>37</v>
      </c>
      <c r="E95" s="246">
        <v>112679</v>
      </c>
      <c r="F95" s="245">
        <v>4</v>
      </c>
      <c r="G95" s="244">
        <v>4</v>
      </c>
      <c r="H95" s="271">
        <v>3</v>
      </c>
      <c r="I95" s="244">
        <v>4</v>
      </c>
      <c r="J95" s="243">
        <v>3.1441326789152879</v>
      </c>
      <c r="K95" s="243">
        <v>6.8198180380880382</v>
      </c>
      <c r="L95" s="243">
        <v>0.68248342118630811</v>
      </c>
      <c r="M95" s="240">
        <v>3</v>
      </c>
      <c r="N95" s="240">
        <v>5</v>
      </c>
      <c r="O95" s="240">
        <v>5</v>
      </c>
      <c r="P95" s="240">
        <v>5</v>
      </c>
      <c r="Q95" s="240">
        <v>2</v>
      </c>
      <c r="R95" s="240">
        <v>5</v>
      </c>
      <c r="S95" s="240">
        <v>3</v>
      </c>
      <c r="T95" s="241">
        <v>5</v>
      </c>
      <c r="U95" s="240">
        <v>1</v>
      </c>
      <c r="V95" s="242">
        <v>3</v>
      </c>
      <c r="W95" s="241">
        <v>2</v>
      </c>
      <c r="X95" s="241">
        <v>2</v>
      </c>
      <c r="Y95" s="240">
        <v>2</v>
      </c>
      <c r="Z95" s="240">
        <v>5</v>
      </c>
      <c r="AA95" s="240">
        <v>5</v>
      </c>
      <c r="AB95" s="239">
        <v>5</v>
      </c>
    </row>
    <row r="96" spans="1:28" x14ac:dyDescent="0.3">
      <c r="A96" s="248"/>
      <c r="B96" s="249"/>
      <c r="C96" s="248"/>
      <c r="D96" s="269">
        <v>53803500</v>
      </c>
      <c r="E96" s="290">
        <v>114020</v>
      </c>
      <c r="F96" s="245">
        <v>3</v>
      </c>
      <c r="G96" s="244">
        <v>3</v>
      </c>
      <c r="H96" s="271">
        <v>4</v>
      </c>
      <c r="I96" s="244">
        <v>3</v>
      </c>
      <c r="J96" s="243">
        <v>3.1491101290014334</v>
      </c>
      <c r="K96" s="243">
        <v>6.7868815064360781</v>
      </c>
      <c r="L96" s="243">
        <v>0.69439372510742936</v>
      </c>
      <c r="M96" s="240">
        <v>3</v>
      </c>
      <c r="N96" s="240">
        <v>5</v>
      </c>
      <c r="O96" s="240">
        <v>4</v>
      </c>
      <c r="P96" s="240">
        <v>5</v>
      </c>
      <c r="Q96" s="240">
        <v>2</v>
      </c>
      <c r="R96" s="240">
        <v>5</v>
      </c>
      <c r="S96" s="240">
        <v>2</v>
      </c>
      <c r="T96" s="241">
        <v>5</v>
      </c>
      <c r="U96" s="240">
        <v>1</v>
      </c>
      <c r="V96" s="242">
        <v>3</v>
      </c>
      <c r="W96" s="241">
        <v>3</v>
      </c>
      <c r="X96" s="241">
        <v>1</v>
      </c>
      <c r="Y96" s="240">
        <v>5</v>
      </c>
      <c r="Z96" s="240">
        <v>4</v>
      </c>
      <c r="AA96" s="240">
        <v>5</v>
      </c>
      <c r="AB96" s="239">
        <v>4</v>
      </c>
    </row>
    <row r="97" spans="1:28" ht="15" thickBot="1" x14ac:dyDescent="0.35">
      <c r="A97" s="237"/>
      <c r="B97" s="238"/>
      <c r="C97" s="237"/>
      <c r="D97" s="294"/>
      <c r="E97" s="235">
        <v>113575</v>
      </c>
      <c r="F97" s="234" t="s">
        <v>42</v>
      </c>
      <c r="G97" s="233">
        <v>5</v>
      </c>
      <c r="H97" s="233">
        <v>5</v>
      </c>
      <c r="I97" s="233">
        <v>5</v>
      </c>
      <c r="J97" s="232">
        <v>2.7079790981964895</v>
      </c>
      <c r="K97" s="232">
        <v>5.8799388089813629</v>
      </c>
      <c r="L97" s="232">
        <v>0.59647325208747271</v>
      </c>
      <c r="M97" s="229">
        <v>2</v>
      </c>
      <c r="N97" s="229">
        <v>3</v>
      </c>
      <c r="O97" s="229">
        <v>4</v>
      </c>
      <c r="P97" s="229">
        <v>5</v>
      </c>
      <c r="Q97" s="229">
        <v>2</v>
      </c>
      <c r="R97" s="229">
        <v>2</v>
      </c>
      <c r="S97" s="229">
        <v>2</v>
      </c>
      <c r="T97" s="230">
        <v>5</v>
      </c>
      <c r="U97" s="229">
        <v>3</v>
      </c>
      <c r="V97" s="231">
        <v>2</v>
      </c>
      <c r="W97" s="230">
        <v>4</v>
      </c>
      <c r="X97" s="230">
        <v>1</v>
      </c>
      <c r="Y97" s="229">
        <v>1</v>
      </c>
      <c r="Z97" s="229">
        <v>5</v>
      </c>
      <c r="AA97" s="229">
        <v>4</v>
      </c>
      <c r="AB97" s="228">
        <v>4</v>
      </c>
    </row>
    <row r="98" spans="1:28" x14ac:dyDescent="0.3">
      <c r="A98" s="259">
        <v>21</v>
      </c>
      <c r="B98" s="259" t="s">
        <v>74</v>
      </c>
      <c r="C98" s="259">
        <v>20</v>
      </c>
      <c r="D98" s="284" t="s">
        <v>79</v>
      </c>
      <c r="E98" s="257">
        <v>114248</v>
      </c>
      <c r="F98" s="256">
        <v>1</v>
      </c>
      <c r="G98" s="255">
        <v>1</v>
      </c>
      <c r="H98" s="255">
        <v>1</v>
      </c>
      <c r="I98" s="255">
        <v>1</v>
      </c>
      <c r="J98" s="254">
        <v>3.7575680997036498</v>
      </c>
      <c r="K98" s="254">
        <v>8.0966438799836169</v>
      </c>
      <c r="L98" s="254">
        <v>0.90462875589865166</v>
      </c>
      <c r="M98" s="251">
        <v>5</v>
      </c>
      <c r="N98" s="251">
        <v>5</v>
      </c>
      <c r="O98" s="251">
        <v>5</v>
      </c>
      <c r="P98" s="251">
        <v>5</v>
      </c>
      <c r="Q98" s="251">
        <v>4</v>
      </c>
      <c r="R98" s="251">
        <v>5</v>
      </c>
      <c r="S98" s="251">
        <v>2</v>
      </c>
      <c r="T98" s="252">
        <v>5</v>
      </c>
      <c r="U98" s="251">
        <v>3</v>
      </c>
      <c r="V98" s="253">
        <v>5</v>
      </c>
      <c r="W98" s="252">
        <v>4</v>
      </c>
      <c r="X98" s="252">
        <v>4</v>
      </c>
      <c r="Y98" s="251">
        <v>4</v>
      </c>
      <c r="Z98" s="251">
        <v>5</v>
      </c>
      <c r="AA98" s="251">
        <v>5</v>
      </c>
      <c r="AB98" s="250">
        <v>5</v>
      </c>
    </row>
    <row r="99" spans="1:28" x14ac:dyDescent="0.3">
      <c r="A99" s="248"/>
      <c r="B99" s="248"/>
      <c r="C99" s="248"/>
      <c r="D99" s="285" t="s">
        <v>37</v>
      </c>
      <c r="E99" s="246">
        <v>110660</v>
      </c>
      <c r="F99" s="245" t="s">
        <v>42</v>
      </c>
      <c r="G99" s="244">
        <v>5</v>
      </c>
      <c r="H99" s="244">
        <v>5</v>
      </c>
      <c r="I99" s="271">
        <v>2</v>
      </c>
      <c r="J99" s="243">
        <v>3.0017717363625289</v>
      </c>
      <c r="K99" s="243">
        <v>6.4957082566911017</v>
      </c>
      <c r="L99" s="243">
        <v>0.70669383370748551</v>
      </c>
      <c r="M99" s="240">
        <v>5</v>
      </c>
      <c r="N99" s="240">
        <v>5</v>
      </c>
      <c r="O99" s="240">
        <v>5</v>
      </c>
      <c r="P99" s="240">
        <v>3</v>
      </c>
      <c r="Q99" s="240">
        <v>2</v>
      </c>
      <c r="R99" s="240">
        <v>3</v>
      </c>
      <c r="S99" s="240">
        <v>3</v>
      </c>
      <c r="T99" s="241">
        <v>3</v>
      </c>
      <c r="U99" s="240">
        <v>3</v>
      </c>
      <c r="V99" s="242">
        <v>5</v>
      </c>
      <c r="W99" s="241">
        <v>3</v>
      </c>
      <c r="X99" s="241">
        <v>2</v>
      </c>
      <c r="Y99" s="240">
        <v>2</v>
      </c>
      <c r="Z99" s="240">
        <v>5</v>
      </c>
      <c r="AA99" s="240">
        <v>4</v>
      </c>
      <c r="AB99" s="239">
        <v>4</v>
      </c>
    </row>
    <row r="100" spans="1:28" x14ac:dyDescent="0.3">
      <c r="A100" s="248"/>
      <c r="B100" s="248"/>
      <c r="C100" s="248"/>
      <c r="D100" s="269">
        <v>161560000</v>
      </c>
      <c r="E100" s="246">
        <v>112679</v>
      </c>
      <c r="F100" s="245" t="s">
        <v>42</v>
      </c>
      <c r="G100" s="244">
        <v>4</v>
      </c>
      <c r="H100" s="244">
        <v>4</v>
      </c>
      <c r="I100" s="271">
        <v>4</v>
      </c>
      <c r="J100" s="243">
        <v>3.0239758749349543</v>
      </c>
      <c r="K100" s="243">
        <v>6.583933482493169</v>
      </c>
      <c r="L100" s="243">
        <v>0.69110540903178197</v>
      </c>
      <c r="M100" s="240">
        <v>3</v>
      </c>
      <c r="N100" s="240">
        <v>5</v>
      </c>
      <c r="O100" s="240">
        <v>5</v>
      </c>
      <c r="P100" s="240">
        <v>5</v>
      </c>
      <c r="Q100" s="240">
        <v>4</v>
      </c>
      <c r="R100" s="240">
        <v>3</v>
      </c>
      <c r="S100" s="240">
        <v>3</v>
      </c>
      <c r="T100" s="241">
        <v>5</v>
      </c>
      <c r="U100" s="240">
        <v>1</v>
      </c>
      <c r="V100" s="242">
        <v>5</v>
      </c>
      <c r="W100" s="241">
        <v>2</v>
      </c>
      <c r="X100" s="241">
        <v>2</v>
      </c>
      <c r="Y100" s="240">
        <v>2</v>
      </c>
      <c r="Z100" s="240">
        <v>5</v>
      </c>
      <c r="AA100" s="240">
        <v>5</v>
      </c>
      <c r="AB100" s="239">
        <v>5</v>
      </c>
    </row>
    <row r="101" spans="1:28" x14ac:dyDescent="0.3">
      <c r="A101" s="248"/>
      <c r="B101" s="248"/>
      <c r="C101" s="248"/>
      <c r="D101" s="293"/>
      <c r="E101" s="290">
        <v>114020</v>
      </c>
      <c r="F101" s="245">
        <v>2</v>
      </c>
      <c r="G101" s="271">
        <v>3</v>
      </c>
      <c r="H101" s="271">
        <v>3</v>
      </c>
      <c r="I101" s="271">
        <v>5</v>
      </c>
      <c r="J101" s="243">
        <v>3.0895948893391347</v>
      </c>
      <c r="K101" s="243">
        <v>6.7269136041149498</v>
      </c>
      <c r="L101" s="243">
        <v>0.69106280097944939</v>
      </c>
      <c r="M101" s="240">
        <v>3</v>
      </c>
      <c r="N101" s="240">
        <v>5</v>
      </c>
      <c r="O101" s="240">
        <v>4</v>
      </c>
      <c r="P101" s="240">
        <v>5</v>
      </c>
      <c r="Q101" s="240">
        <v>4</v>
      </c>
      <c r="R101" s="240">
        <v>5</v>
      </c>
      <c r="S101" s="240">
        <v>2</v>
      </c>
      <c r="T101" s="241">
        <v>5</v>
      </c>
      <c r="U101" s="240">
        <v>1</v>
      </c>
      <c r="V101" s="292">
        <v>5</v>
      </c>
      <c r="W101" s="241">
        <v>4</v>
      </c>
      <c r="X101" s="241">
        <v>1</v>
      </c>
      <c r="Y101" s="240">
        <v>5</v>
      </c>
      <c r="Z101" s="240">
        <v>4</v>
      </c>
      <c r="AA101" s="240">
        <v>5</v>
      </c>
      <c r="AB101" s="239">
        <v>4</v>
      </c>
    </row>
    <row r="102" spans="1:28" ht="15" thickBot="1" x14ac:dyDescent="0.35">
      <c r="A102" s="237"/>
      <c r="B102" s="237"/>
      <c r="C102" s="237"/>
      <c r="D102" s="291"/>
      <c r="E102" s="235">
        <v>113575</v>
      </c>
      <c r="F102" s="234">
        <v>3</v>
      </c>
      <c r="G102" s="280">
        <v>2</v>
      </c>
      <c r="H102" s="280">
        <v>2</v>
      </c>
      <c r="I102" s="280">
        <v>3</v>
      </c>
      <c r="J102" s="232">
        <v>3.1270893996597318</v>
      </c>
      <c r="K102" s="232">
        <v>6.7850619134110248</v>
      </c>
      <c r="L102" s="232">
        <v>0.69854350973952517</v>
      </c>
      <c r="M102" s="229">
        <v>2</v>
      </c>
      <c r="N102" s="229">
        <v>3</v>
      </c>
      <c r="O102" s="229">
        <v>4</v>
      </c>
      <c r="P102" s="229">
        <v>5</v>
      </c>
      <c r="Q102" s="229">
        <v>4</v>
      </c>
      <c r="R102" s="229">
        <v>5</v>
      </c>
      <c r="S102" s="229">
        <v>2</v>
      </c>
      <c r="T102" s="230">
        <v>5</v>
      </c>
      <c r="U102" s="229">
        <v>3</v>
      </c>
      <c r="V102" s="231">
        <v>5</v>
      </c>
      <c r="W102" s="230">
        <v>4</v>
      </c>
      <c r="X102" s="230">
        <v>1</v>
      </c>
      <c r="Y102" s="229">
        <v>5</v>
      </c>
      <c r="Z102" s="229">
        <v>5</v>
      </c>
      <c r="AA102" s="229">
        <v>4</v>
      </c>
      <c r="AB102" s="228">
        <v>4</v>
      </c>
    </row>
    <row r="103" spans="1:28" x14ac:dyDescent="0.3">
      <c r="A103" s="259">
        <v>22</v>
      </c>
      <c r="B103" s="259" t="s">
        <v>81</v>
      </c>
      <c r="C103" s="259">
        <v>10</v>
      </c>
      <c r="D103" s="284" t="s">
        <v>82</v>
      </c>
      <c r="E103" s="286">
        <v>114202</v>
      </c>
      <c r="F103" s="256">
        <v>1</v>
      </c>
      <c r="G103" s="287">
        <v>2</v>
      </c>
      <c r="H103" s="287">
        <v>2</v>
      </c>
      <c r="I103" s="287">
        <v>2</v>
      </c>
      <c r="J103" s="254">
        <v>4.1559065934065931</v>
      </c>
      <c r="K103" s="254">
        <v>8.068529158327431</v>
      </c>
      <c r="L103" s="254">
        <v>0.72799405275476181</v>
      </c>
      <c r="M103" s="251">
        <v>5</v>
      </c>
      <c r="N103" s="251">
        <v>5</v>
      </c>
      <c r="O103" s="251">
        <v>5</v>
      </c>
      <c r="P103" s="251">
        <v>5</v>
      </c>
      <c r="Q103" s="251">
        <v>4</v>
      </c>
      <c r="R103" s="251">
        <v>4</v>
      </c>
      <c r="S103" s="251">
        <v>3</v>
      </c>
      <c r="T103" s="252">
        <v>5</v>
      </c>
      <c r="U103" s="251">
        <v>1</v>
      </c>
      <c r="V103" s="253">
        <v>5</v>
      </c>
      <c r="W103" s="252">
        <v>4</v>
      </c>
      <c r="X103" s="252">
        <v>2</v>
      </c>
      <c r="Y103" s="251">
        <v>3</v>
      </c>
      <c r="Z103" s="251">
        <v>5</v>
      </c>
      <c r="AA103" s="251">
        <v>5</v>
      </c>
      <c r="AB103" s="250">
        <v>5</v>
      </c>
    </row>
    <row r="104" spans="1:28" x14ac:dyDescent="0.3">
      <c r="A104" s="248"/>
      <c r="B104" s="248"/>
      <c r="C104" s="248"/>
      <c r="D104" s="285" t="s">
        <v>37</v>
      </c>
      <c r="E104" s="290">
        <v>110070</v>
      </c>
      <c r="F104" s="245">
        <v>2</v>
      </c>
      <c r="G104" s="271">
        <v>3</v>
      </c>
      <c r="H104" s="271">
        <v>3</v>
      </c>
      <c r="I104" s="271">
        <v>3</v>
      </c>
      <c r="J104" s="243">
        <v>4.0142399267399274</v>
      </c>
      <c r="K104" s="243">
        <v>7.7736525261369858</v>
      </c>
      <c r="L104" s="243">
        <v>0.70473487656903044</v>
      </c>
      <c r="M104" s="240">
        <v>5</v>
      </c>
      <c r="N104" s="240">
        <v>5</v>
      </c>
      <c r="O104" s="240">
        <v>5</v>
      </c>
      <c r="P104" s="240">
        <v>5</v>
      </c>
      <c r="Q104" s="240">
        <v>4</v>
      </c>
      <c r="R104" s="240">
        <v>4</v>
      </c>
      <c r="S104" s="240">
        <v>2</v>
      </c>
      <c r="T104" s="241">
        <v>5</v>
      </c>
      <c r="U104" s="240">
        <v>3</v>
      </c>
      <c r="V104" s="242">
        <v>5</v>
      </c>
      <c r="W104" s="241">
        <v>1</v>
      </c>
      <c r="X104" s="241">
        <v>1</v>
      </c>
      <c r="Y104" s="240">
        <v>3</v>
      </c>
      <c r="Z104" s="240">
        <v>5</v>
      </c>
      <c r="AA104" s="240">
        <v>5</v>
      </c>
      <c r="AB104" s="239">
        <v>5</v>
      </c>
    </row>
    <row r="105" spans="1:28" x14ac:dyDescent="0.3">
      <c r="A105" s="248"/>
      <c r="B105" s="248"/>
      <c r="C105" s="248"/>
      <c r="D105" s="289">
        <v>85000000</v>
      </c>
      <c r="E105" s="246">
        <v>113767</v>
      </c>
      <c r="F105" s="245" t="s">
        <v>42</v>
      </c>
      <c r="G105" s="271">
        <v>1</v>
      </c>
      <c r="H105" s="271">
        <v>1</v>
      </c>
      <c r="I105" s="271">
        <v>1</v>
      </c>
      <c r="J105" s="243">
        <v>4.3373168498168493</v>
      </c>
      <c r="K105" s="243">
        <v>8.3637015894639788</v>
      </c>
      <c r="L105" s="243">
        <v>0.76917820488082678</v>
      </c>
      <c r="M105" s="240">
        <v>5</v>
      </c>
      <c r="N105" s="240">
        <v>5</v>
      </c>
      <c r="O105" s="240">
        <v>5</v>
      </c>
      <c r="P105" s="240">
        <v>5</v>
      </c>
      <c r="Q105" s="240">
        <v>4</v>
      </c>
      <c r="R105" s="240">
        <v>3</v>
      </c>
      <c r="S105" s="240">
        <v>3</v>
      </c>
      <c r="T105" s="241">
        <v>5</v>
      </c>
      <c r="U105" s="240">
        <v>1</v>
      </c>
      <c r="V105" s="242">
        <v>3</v>
      </c>
      <c r="W105" s="241">
        <v>4</v>
      </c>
      <c r="X105" s="241">
        <v>4</v>
      </c>
      <c r="Y105" s="240">
        <v>5</v>
      </c>
      <c r="Z105" s="240">
        <v>5</v>
      </c>
      <c r="AA105" s="240">
        <v>5</v>
      </c>
      <c r="AB105" s="239">
        <v>5</v>
      </c>
    </row>
    <row r="106" spans="1:28" ht="15" thickBot="1" x14ac:dyDescent="0.35">
      <c r="A106" s="237"/>
      <c r="B106" s="237"/>
      <c r="C106" s="237"/>
      <c r="D106" s="288"/>
      <c r="E106" s="235">
        <v>113554</v>
      </c>
      <c r="F106" s="234" t="s">
        <v>42</v>
      </c>
      <c r="G106" s="233">
        <v>4</v>
      </c>
      <c r="H106" s="233">
        <v>4</v>
      </c>
      <c r="I106" s="233">
        <v>4</v>
      </c>
      <c r="J106" s="232">
        <v>3.4925366300366298</v>
      </c>
      <c r="K106" s="232">
        <v>6.8170697477034476</v>
      </c>
      <c r="L106" s="232">
        <v>0.63125641049796066</v>
      </c>
      <c r="M106" s="229">
        <v>5</v>
      </c>
      <c r="N106" s="229">
        <v>5</v>
      </c>
      <c r="O106" s="229">
        <v>5</v>
      </c>
      <c r="P106" s="229">
        <v>5</v>
      </c>
      <c r="Q106" s="229">
        <v>2</v>
      </c>
      <c r="R106" s="229">
        <v>2</v>
      </c>
      <c r="S106" s="229">
        <v>2</v>
      </c>
      <c r="T106" s="230">
        <v>5</v>
      </c>
      <c r="U106" s="229">
        <v>1</v>
      </c>
      <c r="V106" s="231">
        <v>3</v>
      </c>
      <c r="W106" s="230">
        <v>3</v>
      </c>
      <c r="X106" s="230">
        <v>1</v>
      </c>
      <c r="Y106" s="229">
        <v>4</v>
      </c>
      <c r="Z106" s="229">
        <v>5</v>
      </c>
      <c r="AA106" s="229">
        <v>5</v>
      </c>
      <c r="AB106" s="228">
        <v>5</v>
      </c>
    </row>
    <row r="107" spans="1:28" x14ac:dyDescent="0.3">
      <c r="A107" s="259">
        <v>23</v>
      </c>
      <c r="B107" s="259" t="s">
        <v>86</v>
      </c>
      <c r="C107" s="259">
        <v>10</v>
      </c>
      <c r="D107" s="283" t="s">
        <v>87</v>
      </c>
      <c r="E107" s="257">
        <v>110013</v>
      </c>
      <c r="F107" s="256" t="s">
        <v>42</v>
      </c>
      <c r="G107" s="255">
        <v>3</v>
      </c>
      <c r="H107" s="255">
        <v>3</v>
      </c>
      <c r="I107" s="255">
        <v>3</v>
      </c>
      <c r="J107" s="254">
        <v>4.8786768786768784</v>
      </c>
      <c r="K107" s="254">
        <v>8.3273300092537532</v>
      </c>
      <c r="L107" s="254">
        <v>0.72356793098052352</v>
      </c>
      <c r="M107" s="251">
        <v>5</v>
      </c>
      <c r="N107" s="251">
        <v>3</v>
      </c>
      <c r="O107" s="251">
        <v>5</v>
      </c>
      <c r="P107" s="251">
        <v>5</v>
      </c>
      <c r="Q107" s="251">
        <v>5</v>
      </c>
      <c r="R107" s="251">
        <v>3</v>
      </c>
      <c r="S107" s="251">
        <v>3</v>
      </c>
      <c r="T107" s="252">
        <v>4</v>
      </c>
      <c r="U107" s="251">
        <v>1</v>
      </c>
      <c r="V107" s="253">
        <v>4</v>
      </c>
      <c r="W107" s="252">
        <v>1</v>
      </c>
      <c r="X107" s="252">
        <v>2</v>
      </c>
      <c r="Y107" s="251">
        <v>5</v>
      </c>
      <c r="Z107" s="251">
        <v>5</v>
      </c>
      <c r="AA107" s="251">
        <v>5</v>
      </c>
      <c r="AB107" s="250">
        <v>5</v>
      </c>
    </row>
    <row r="108" spans="1:28" x14ac:dyDescent="0.3">
      <c r="A108" s="248"/>
      <c r="B108" s="248"/>
      <c r="C108" s="248"/>
      <c r="D108" s="282"/>
      <c r="E108" s="246">
        <v>111045</v>
      </c>
      <c r="F108" s="245">
        <v>1</v>
      </c>
      <c r="G108" s="244">
        <v>1</v>
      </c>
      <c r="H108" s="244">
        <v>1</v>
      </c>
      <c r="I108" s="244">
        <v>1</v>
      </c>
      <c r="J108" s="243">
        <v>5.7154234654234637</v>
      </c>
      <c r="K108" s="243">
        <v>9.6910686592055111</v>
      </c>
      <c r="L108" s="243">
        <v>0.84585429475786555</v>
      </c>
      <c r="M108" s="240">
        <v>5</v>
      </c>
      <c r="N108" s="240">
        <v>5</v>
      </c>
      <c r="O108" s="240">
        <v>5</v>
      </c>
      <c r="P108" s="240">
        <v>5</v>
      </c>
      <c r="Q108" s="240">
        <v>5</v>
      </c>
      <c r="R108" s="240">
        <v>5</v>
      </c>
      <c r="S108" s="240">
        <v>3</v>
      </c>
      <c r="T108" s="241">
        <v>5</v>
      </c>
      <c r="U108" s="240">
        <v>3</v>
      </c>
      <c r="V108" s="242">
        <v>5</v>
      </c>
      <c r="W108" s="241">
        <v>4</v>
      </c>
      <c r="X108" s="241">
        <v>2</v>
      </c>
      <c r="Y108" s="240">
        <v>2</v>
      </c>
      <c r="Z108" s="240">
        <v>5</v>
      </c>
      <c r="AA108" s="240">
        <v>5</v>
      </c>
      <c r="AB108" s="239">
        <v>5</v>
      </c>
    </row>
    <row r="109" spans="1:28" ht="15" thickBot="1" x14ac:dyDescent="0.35">
      <c r="A109" s="237"/>
      <c r="B109" s="237"/>
      <c r="C109" s="237"/>
      <c r="D109" s="236" t="s">
        <v>89</v>
      </c>
      <c r="E109" s="235">
        <v>112503</v>
      </c>
      <c r="F109" s="234">
        <v>2</v>
      </c>
      <c r="G109" s="233">
        <v>2</v>
      </c>
      <c r="H109" s="233">
        <v>2</v>
      </c>
      <c r="I109" s="233">
        <v>2</v>
      </c>
      <c r="J109" s="232">
        <v>5.4058996558996544</v>
      </c>
      <c r="K109" s="232">
        <v>9.1551882211069895</v>
      </c>
      <c r="L109" s="232">
        <v>0.82930799657384069</v>
      </c>
      <c r="M109" s="229">
        <v>5</v>
      </c>
      <c r="N109" s="229">
        <v>3</v>
      </c>
      <c r="O109" s="229">
        <v>4</v>
      </c>
      <c r="P109" s="229">
        <v>5</v>
      </c>
      <c r="Q109" s="229">
        <v>5</v>
      </c>
      <c r="R109" s="229">
        <v>5</v>
      </c>
      <c r="S109" s="229">
        <v>3</v>
      </c>
      <c r="T109" s="230">
        <v>3</v>
      </c>
      <c r="U109" s="229">
        <v>3</v>
      </c>
      <c r="V109" s="231">
        <v>5</v>
      </c>
      <c r="W109" s="230">
        <v>4</v>
      </c>
      <c r="X109" s="230">
        <v>2</v>
      </c>
      <c r="Y109" s="229">
        <v>4</v>
      </c>
      <c r="Z109" s="229">
        <v>4</v>
      </c>
      <c r="AA109" s="229">
        <v>5</v>
      </c>
      <c r="AB109" s="228">
        <v>5</v>
      </c>
    </row>
    <row r="110" spans="1:28" x14ac:dyDescent="0.3">
      <c r="A110" s="259">
        <v>24</v>
      </c>
      <c r="B110" s="259" t="s">
        <v>90</v>
      </c>
      <c r="C110" s="259">
        <v>10</v>
      </c>
      <c r="D110" s="283" t="s">
        <v>91</v>
      </c>
      <c r="E110" s="286">
        <v>113965</v>
      </c>
      <c r="F110" s="256">
        <v>1</v>
      </c>
      <c r="G110" s="255">
        <v>1</v>
      </c>
      <c r="H110" s="255">
        <v>1</v>
      </c>
      <c r="I110" s="287">
        <v>3</v>
      </c>
      <c r="J110" s="254">
        <v>4.0810297803331856</v>
      </c>
      <c r="K110" s="254">
        <v>8.0199606001583543</v>
      </c>
      <c r="L110" s="254">
        <v>0.76900358692239812</v>
      </c>
      <c r="M110" s="251">
        <v>5</v>
      </c>
      <c r="N110" s="251">
        <v>5</v>
      </c>
      <c r="O110" s="251">
        <v>5</v>
      </c>
      <c r="P110" s="251">
        <v>5</v>
      </c>
      <c r="Q110" s="251">
        <v>2</v>
      </c>
      <c r="R110" s="251">
        <v>5</v>
      </c>
      <c r="S110" s="251">
        <v>2</v>
      </c>
      <c r="T110" s="252">
        <v>5</v>
      </c>
      <c r="U110" s="251">
        <v>1</v>
      </c>
      <c r="V110" s="253">
        <v>4</v>
      </c>
      <c r="W110" s="252">
        <v>1</v>
      </c>
      <c r="X110" s="252">
        <v>2</v>
      </c>
      <c r="Y110" s="251">
        <v>5</v>
      </c>
      <c r="Z110" s="251">
        <v>5</v>
      </c>
      <c r="AA110" s="251">
        <v>5</v>
      </c>
      <c r="AB110" s="250">
        <v>5</v>
      </c>
    </row>
    <row r="111" spans="1:28" x14ac:dyDescent="0.3">
      <c r="A111" s="248"/>
      <c r="B111" s="248"/>
      <c r="C111" s="248"/>
      <c r="D111" s="282"/>
      <c r="E111" s="246">
        <v>110456</v>
      </c>
      <c r="F111" s="245" t="s">
        <v>42</v>
      </c>
      <c r="G111" s="271">
        <v>2</v>
      </c>
      <c r="H111" s="271">
        <v>2</v>
      </c>
      <c r="I111" s="271">
        <v>1</v>
      </c>
      <c r="J111" s="243">
        <v>4.1425377168411224</v>
      </c>
      <c r="K111" s="243">
        <v>8.1249767945066242</v>
      </c>
      <c r="L111" s="243">
        <v>0.80950864508537179</v>
      </c>
      <c r="M111" s="240">
        <v>5</v>
      </c>
      <c r="N111" s="240">
        <v>3</v>
      </c>
      <c r="O111" s="240">
        <v>5</v>
      </c>
      <c r="P111" s="240">
        <v>5</v>
      </c>
      <c r="Q111" s="240">
        <v>2</v>
      </c>
      <c r="R111" s="240">
        <v>4</v>
      </c>
      <c r="S111" s="240">
        <v>3</v>
      </c>
      <c r="T111" s="241">
        <v>3</v>
      </c>
      <c r="U111" s="240">
        <v>1</v>
      </c>
      <c r="V111" s="242">
        <v>5</v>
      </c>
      <c r="W111" s="241">
        <v>2</v>
      </c>
      <c r="X111" s="241">
        <v>4</v>
      </c>
      <c r="Y111" s="240">
        <v>4</v>
      </c>
      <c r="Z111" s="240">
        <v>5</v>
      </c>
      <c r="AA111" s="240">
        <v>5</v>
      </c>
      <c r="AB111" s="239">
        <v>5</v>
      </c>
    </row>
    <row r="112" spans="1:28" x14ac:dyDescent="0.3">
      <c r="A112" s="248"/>
      <c r="B112" s="248"/>
      <c r="C112" s="248"/>
      <c r="D112" s="285" t="s">
        <v>37</v>
      </c>
      <c r="E112" s="246">
        <v>110138</v>
      </c>
      <c r="F112" s="245">
        <v>3</v>
      </c>
      <c r="G112" s="244">
        <v>3</v>
      </c>
      <c r="H112" s="244">
        <v>3</v>
      </c>
      <c r="I112" s="271">
        <v>2</v>
      </c>
      <c r="J112" s="243">
        <v>4.0314266057300108</v>
      </c>
      <c r="K112" s="243">
        <v>7.9067589042706317</v>
      </c>
      <c r="L112" s="243">
        <v>0.78993137369537236</v>
      </c>
      <c r="M112" s="240">
        <v>5</v>
      </c>
      <c r="N112" s="240">
        <v>3</v>
      </c>
      <c r="O112" s="240">
        <v>5</v>
      </c>
      <c r="P112" s="240">
        <v>5</v>
      </c>
      <c r="Q112" s="240">
        <v>2</v>
      </c>
      <c r="R112" s="240">
        <v>5</v>
      </c>
      <c r="S112" s="240">
        <v>2</v>
      </c>
      <c r="T112" s="241">
        <v>3</v>
      </c>
      <c r="U112" s="240">
        <v>1</v>
      </c>
      <c r="V112" s="242">
        <v>5</v>
      </c>
      <c r="W112" s="241">
        <v>2</v>
      </c>
      <c r="X112" s="241">
        <v>4</v>
      </c>
      <c r="Y112" s="240">
        <v>4</v>
      </c>
      <c r="Z112" s="240">
        <v>5</v>
      </c>
      <c r="AA112" s="240">
        <v>4</v>
      </c>
      <c r="AB112" s="239">
        <v>5</v>
      </c>
    </row>
    <row r="113" spans="1:28" ht="15" thickBot="1" x14ac:dyDescent="0.35">
      <c r="A113" s="237"/>
      <c r="B113" s="237"/>
      <c r="C113" s="237"/>
      <c r="D113" s="236">
        <v>5115560</v>
      </c>
      <c r="E113" s="235">
        <v>111462</v>
      </c>
      <c r="F113" s="234">
        <v>2</v>
      </c>
      <c r="G113" s="280">
        <v>4</v>
      </c>
      <c r="H113" s="280">
        <v>4</v>
      </c>
      <c r="I113" s="280">
        <v>4</v>
      </c>
      <c r="J113" s="232">
        <v>3.7450058970956799</v>
      </c>
      <c r="K113" s="232">
        <v>7.3664406678407355</v>
      </c>
      <c r="L113" s="232">
        <v>0.72330254662675442</v>
      </c>
      <c r="M113" s="229">
        <v>5</v>
      </c>
      <c r="N113" s="229">
        <v>3</v>
      </c>
      <c r="O113" s="229">
        <v>5</v>
      </c>
      <c r="P113" s="229">
        <v>5</v>
      </c>
      <c r="Q113" s="229">
        <v>2</v>
      </c>
      <c r="R113" s="229">
        <v>5</v>
      </c>
      <c r="S113" s="229">
        <v>2</v>
      </c>
      <c r="T113" s="230">
        <v>3</v>
      </c>
      <c r="U113" s="229">
        <v>1</v>
      </c>
      <c r="V113" s="231">
        <v>5</v>
      </c>
      <c r="W113" s="230">
        <v>3</v>
      </c>
      <c r="X113" s="230">
        <v>2</v>
      </c>
      <c r="Y113" s="229">
        <v>5</v>
      </c>
      <c r="Z113" s="229">
        <v>2</v>
      </c>
      <c r="AA113" s="229">
        <v>5</v>
      </c>
      <c r="AB113" s="228">
        <v>2</v>
      </c>
    </row>
    <row r="114" spans="1:28" x14ac:dyDescent="0.3">
      <c r="A114" s="259">
        <v>25</v>
      </c>
      <c r="B114" s="259" t="s">
        <v>90</v>
      </c>
      <c r="C114" s="259">
        <v>20</v>
      </c>
      <c r="D114" s="283" t="s">
        <v>96</v>
      </c>
      <c r="E114" s="257">
        <v>110456</v>
      </c>
      <c r="F114" s="256" t="s">
        <v>42</v>
      </c>
      <c r="G114" s="287">
        <v>2</v>
      </c>
      <c r="H114" s="287">
        <v>2</v>
      </c>
      <c r="I114" s="287">
        <v>2</v>
      </c>
      <c r="J114" s="254">
        <v>5.4139860139860136</v>
      </c>
      <c r="K114" s="254">
        <v>9.1419806682597642</v>
      </c>
      <c r="L114" s="254">
        <v>0.77655975254499165</v>
      </c>
      <c r="M114" s="251">
        <v>5</v>
      </c>
      <c r="N114" s="251">
        <v>3</v>
      </c>
      <c r="O114" s="251">
        <v>5</v>
      </c>
      <c r="P114" s="251">
        <v>5</v>
      </c>
      <c r="Q114" s="251">
        <v>2</v>
      </c>
      <c r="R114" s="251">
        <v>3</v>
      </c>
      <c r="S114" s="251">
        <v>3</v>
      </c>
      <c r="T114" s="252">
        <v>3</v>
      </c>
      <c r="U114" s="251">
        <v>1</v>
      </c>
      <c r="V114" s="253">
        <v>1</v>
      </c>
      <c r="W114" s="252">
        <v>2</v>
      </c>
      <c r="X114" s="252">
        <v>4</v>
      </c>
      <c r="Y114" s="251">
        <v>4</v>
      </c>
      <c r="Z114" s="251">
        <v>5</v>
      </c>
      <c r="AA114" s="251">
        <v>5</v>
      </c>
      <c r="AB114" s="250">
        <v>5</v>
      </c>
    </row>
    <row r="115" spans="1:28" x14ac:dyDescent="0.3">
      <c r="A115" s="248"/>
      <c r="B115" s="248"/>
      <c r="C115" s="248"/>
      <c r="D115" s="282"/>
      <c r="E115" s="246">
        <v>110138</v>
      </c>
      <c r="F115" s="245">
        <v>1</v>
      </c>
      <c r="G115" s="244">
        <v>1</v>
      </c>
      <c r="H115" s="244">
        <v>1</v>
      </c>
      <c r="I115" s="244">
        <v>1</v>
      </c>
      <c r="J115" s="243">
        <v>5.5633366633366634</v>
      </c>
      <c r="K115" s="243">
        <v>9.3364655858553025</v>
      </c>
      <c r="L115" s="243">
        <v>0.83480752204800679</v>
      </c>
      <c r="M115" s="240">
        <v>5</v>
      </c>
      <c r="N115" s="240">
        <v>3</v>
      </c>
      <c r="O115" s="240">
        <v>5</v>
      </c>
      <c r="P115" s="240">
        <v>3</v>
      </c>
      <c r="Q115" s="240">
        <v>2</v>
      </c>
      <c r="R115" s="240">
        <v>5</v>
      </c>
      <c r="S115" s="240">
        <v>2</v>
      </c>
      <c r="T115" s="241">
        <v>3</v>
      </c>
      <c r="U115" s="240">
        <v>1</v>
      </c>
      <c r="V115" s="242">
        <v>5</v>
      </c>
      <c r="W115" s="241">
        <v>2</v>
      </c>
      <c r="X115" s="241">
        <v>4</v>
      </c>
      <c r="Y115" s="240">
        <v>4</v>
      </c>
      <c r="Z115" s="240">
        <v>5</v>
      </c>
      <c r="AA115" s="240">
        <v>4</v>
      </c>
      <c r="AB115" s="239">
        <v>5</v>
      </c>
    </row>
    <row r="116" spans="1:28" ht="15" thickBot="1" x14ac:dyDescent="0.35">
      <c r="A116" s="237"/>
      <c r="B116" s="237"/>
      <c r="C116" s="237"/>
      <c r="D116" s="236" t="s">
        <v>97</v>
      </c>
      <c r="E116" s="235">
        <v>111462</v>
      </c>
      <c r="F116" s="234">
        <v>2</v>
      </c>
      <c r="G116" s="280">
        <v>3</v>
      </c>
      <c r="H116" s="280">
        <v>3</v>
      </c>
      <c r="I116" s="280">
        <v>3</v>
      </c>
      <c r="J116" s="232">
        <v>5.0226773226773229</v>
      </c>
      <c r="K116" s="232">
        <v>8.4862623775369368</v>
      </c>
      <c r="L116" s="232">
        <v>0.72372694884715061</v>
      </c>
      <c r="M116" s="229">
        <v>5</v>
      </c>
      <c r="N116" s="229">
        <v>3</v>
      </c>
      <c r="O116" s="229">
        <v>5</v>
      </c>
      <c r="P116" s="229">
        <v>5</v>
      </c>
      <c r="Q116" s="229">
        <v>2</v>
      </c>
      <c r="R116" s="229">
        <v>5</v>
      </c>
      <c r="S116" s="229">
        <v>2</v>
      </c>
      <c r="T116" s="230">
        <v>1</v>
      </c>
      <c r="U116" s="229">
        <v>1</v>
      </c>
      <c r="V116" s="231">
        <v>5</v>
      </c>
      <c r="W116" s="230">
        <v>3</v>
      </c>
      <c r="X116" s="230">
        <v>2</v>
      </c>
      <c r="Y116" s="229">
        <v>5</v>
      </c>
      <c r="Z116" s="229">
        <v>2</v>
      </c>
      <c r="AA116" s="229">
        <v>5</v>
      </c>
      <c r="AB116" s="228">
        <v>2</v>
      </c>
    </row>
    <row r="117" spans="1:28" x14ac:dyDescent="0.3">
      <c r="A117" s="259">
        <v>26</v>
      </c>
      <c r="B117" s="259" t="s">
        <v>90</v>
      </c>
      <c r="C117" s="259">
        <v>30</v>
      </c>
      <c r="D117" s="284" t="s">
        <v>98</v>
      </c>
      <c r="E117" s="257">
        <v>110456</v>
      </c>
      <c r="F117" s="256">
        <v>1</v>
      </c>
      <c r="G117" s="255">
        <v>1</v>
      </c>
      <c r="H117" s="255">
        <v>1</v>
      </c>
      <c r="I117" s="255">
        <v>1</v>
      </c>
      <c r="J117" s="254">
        <v>5.5804029304029301</v>
      </c>
      <c r="K117" s="254">
        <v>9.5521259846215383</v>
      </c>
      <c r="L117" s="254">
        <v>0.89670732852555635</v>
      </c>
      <c r="M117" s="251">
        <v>5</v>
      </c>
      <c r="N117" s="251">
        <v>3</v>
      </c>
      <c r="O117" s="251">
        <v>5</v>
      </c>
      <c r="P117" s="251">
        <v>5</v>
      </c>
      <c r="Q117" s="251">
        <v>2</v>
      </c>
      <c r="R117" s="251">
        <v>5</v>
      </c>
      <c r="S117" s="251">
        <v>3</v>
      </c>
      <c r="T117" s="252">
        <v>3</v>
      </c>
      <c r="U117" s="251">
        <v>1</v>
      </c>
      <c r="V117" s="253">
        <v>2</v>
      </c>
      <c r="W117" s="252">
        <v>2</v>
      </c>
      <c r="X117" s="252">
        <v>4</v>
      </c>
      <c r="Y117" s="251">
        <v>4</v>
      </c>
      <c r="Z117" s="251">
        <v>5</v>
      </c>
      <c r="AA117" s="251">
        <v>5</v>
      </c>
      <c r="AB117" s="250">
        <v>2</v>
      </c>
    </row>
    <row r="118" spans="1:28" x14ac:dyDescent="0.3">
      <c r="A118" s="248"/>
      <c r="B118" s="248"/>
      <c r="C118" s="248"/>
      <c r="D118" s="285" t="s">
        <v>37</v>
      </c>
      <c r="E118" s="246">
        <v>110138</v>
      </c>
      <c r="F118" s="245">
        <v>3</v>
      </c>
      <c r="G118" s="271">
        <v>2</v>
      </c>
      <c r="H118" s="244">
        <v>3</v>
      </c>
      <c r="I118" s="271">
        <v>2</v>
      </c>
      <c r="J118" s="243">
        <v>5.2122710622710624</v>
      </c>
      <c r="K118" s="243">
        <v>8.9261210466442247</v>
      </c>
      <c r="L118" s="243">
        <v>0.82797854938276261</v>
      </c>
      <c r="M118" s="240">
        <v>5</v>
      </c>
      <c r="N118" s="240">
        <v>3</v>
      </c>
      <c r="O118" s="240">
        <v>5</v>
      </c>
      <c r="P118" s="240">
        <v>3</v>
      </c>
      <c r="Q118" s="240">
        <v>2</v>
      </c>
      <c r="R118" s="240">
        <v>5</v>
      </c>
      <c r="S118" s="240">
        <v>2</v>
      </c>
      <c r="T118" s="241">
        <v>3</v>
      </c>
      <c r="U118" s="240">
        <v>1</v>
      </c>
      <c r="V118" s="242">
        <v>2</v>
      </c>
      <c r="W118" s="241">
        <v>2</v>
      </c>
      <c r="X118" s="241">
        <v>4</v>
      </c>
      <c r="Y118" s="240">
        <v>4</v>
      </c>
      <c r="Z118" s="240">
        <v>5</v>
      </c>
      <c r="AA118" s="240">
        <v>4</v>
      </c>
      <c r="AB118" s="239">
        <v>2</v>
      </c>
    </row>
    <row r="119" spans="1:28" ht="15" thickBot="1" x14ac:dyDescent="0.35">
      <c r="A119" s="237"/>
      <c r="B119" s="237"/>
      <c r="C119" s="237"/>
      <c r="D119" s="281">
        <v>2150000</v>
      </c>
      <c r="E119" s="235">
        <v>111462</v>
      </c>
      <c r="F119" s="234">
        <v>2</v>
      </c>
      <c r="G119" s="280">
        <v>3</v>
      </c>
      <c r="H119" s="233">
        <v>2</v>
      </c>
      <c r="I119" s="280">
        <v>3</v>
      </c>
      <c r="J119" s="232">
        <v>5.2073260073260075</v>
      </c>
      <c r="K119" s="232">
        <v>8.9429975965308444</v>
      </c>
      <c r="L119" s="232">
        <v>0.79703930347916885</v>
      </c>
      <c r="M119" s="229">
        <v>5</v>
      </c>
      <c r="N119" s="229">
        <v>3</v>
      </c>
      <c r="O119" s="229">
        <v>5</v>
      </c>
      <c r="P119" s="229">
        <v>5</v>
      </c>
      <c r="Q119" s="229">
        <v>2</v>
      </c>
      <c r="R119" s="229">
        <v>5</v>
      </c>
      <c r="S119" s="229">
        <v>2</v>
      </c>
      <c r="T119" s="230">
        <v>3</v>
      </c>
      <c r="U119" s="229">
        <v>1</v>
      </c>
      <c r="V119" s="231">
        <v>2</v>
      </c>
      <c r="W119" s="230">
        <v>3</v>
      </c>
      <c r="X119" s="230">
        <v>2</v>
      </c>
      <c r="Y119" s="229">
        <v>5</v>
      </c>
      <c r="Z119" s="229">
        <v>2</v>
      </c>
      <c r="AA119" s="229">
        <v>5</v>
      </c>
      <c r="AB119" s="228">
        <v>2</v>
      </c>
    </row>
    <row r="120" spans="1:28" x14ac:dyDescent="0.3">
      <c r="A120" s="259">
        <v>27</v>
      </c>
      <c r="B120" s="259" t="s">
        <v>90</v>
      </c>
      <c r="C120" s="259">
        <v>40</v>
      </c>
      <c r="D120" s="284" t="s">
        <v>99</v>
      </c>
      <c r="E120" s="286">
        <v>113965</v>
      </c>
      <c r="F120" s="256">
        <v>1</v>
      </c>
      <c r="G120" s="287">
        <v>2</v>
      </c>
      <c r="H120" s="287">
        <v>2</v>
      </c>
      <c r="I120" s="287">
        <v>3</v>
      </c>
      <c r="J120" s="254">
        <v>4.0800006924619927</v>
      </c>
      <c r="K120" s="254">
        <v>7.9088695615003743</v>
      </c>
      <c r="L120" s="254">
        <v>0.7362904426318172</v>
      </c>
      <c r="M120" s="251">
        <v>5</v>
      </c>
      <c r="N120" s="251">
        <v>5</v>
      </c>
      <c r="O120" s="251">
        <v>5</v>
      </c>
      <c r="P120" s="251">
        <v>5</v>
      </c>
      <c r="Q120" s="251">
        <v>2</v>
      </c>
      <c r="R120" s="251">
        <v>5</v>
      </c>
      <c r="S120" s="251">
        <v>2</v>
      </c>
      <c r="T120" s="252">
        <v>5</v>
      </c>
      <c r="U120" s="251">
        <v>1</v>
      </c>
      <c r="V120" s="253">
        <v>4</v>
      </c>
      <c r="W120" s="252">
        <v>1</v>
      </c>
      <c r="X120" s="252">
        <v>1</v>
      </c>
      <c r="Y120" s="251">
        <v>4</v>
      </c>
      <c r="Z120" s="251">
        <v>5</v>
      </c>
      <c r="AA120" s="251">
        <v>5</v>
      </c>
      <c r="AB120" s="250">
        <v>5</v>
      </c>
    </row>
    <row r="121" spans="1:28" x14ac:dyDescent="0.3">
      <c r="A121" s="248"/>
      <c r="B121" s="248"/>
      <c r="C121" s="248"/>
      <c r="D121" s="285"/>
      <c r="E121" s="246">
        <v>110456</v>
      </c>
      <c r="F121" s="245">
        <v>4</v>
      </c>
      <c r="G121" s="271">
        <v>1</v>
      </c>
      <c r="H121" s="271">
        <v>1</v>
      </c>
      <c r="I121" s="271">
        <v>2</v>
      </c>
      <c r="J121" s="243">
        <v>4.1348708223321227</v>
      </c>
      <c r="K121" s="243">
        <v>8.0210484243635083</v>
      </c>
      <c r="L121" s="243">
        <v>0.75169716372070372</v>
      </c>
      <c r="M121" s="240">
        <v>5</v>
      </c>
      <c r="N121" s="240">
        <v>3</v>
      </c>
      <c r="O121" s="240">
        <v>5</v>
      </c>
      <c r="P121" s="240">
        <v>5</v>
      </c>
      <c r="Q121" s="240">
        <v>2</v>
      </c>
      <c r="R121" s="240">
        <v>5</v>
      </c>
      <c r="S121" s="240">
        <v>3</v>
      </c>
      <c r="T121" s="241">
        <v>3</v>
      </c>
      <c r="U121" s="240">
        <v>1</v>
      </c>
      <c r="V121" s="242">
        <v>1</v>
      </c>
      <c r="W121" s="241">
        <v>2</v>
      </c>
      <c r="X121" s="241">
        <v>4</v>
      </c>
      <c r="Y121" s="240">
        <v>5</v>
      </c>
      <c r="Z121" s="240">
        <v>5</v>
      </c>
      <c r="AA121" s="240">
        <v>5</v>
      </c>
      <c r="AB121" s="239">
        <v>5</v>
      </c>
    </row>
    <row r="122" spans="1:28" x14ac:dyDescent="0.3">
      <c r="A122" s="248"/>
      <c r="B122" s="248"/>
      <c r="C122" s="248"/>
      <c r="D122" s="285" t="s">
        <v>37</v>
      </c>
      <c r="E122" s="246">
        <v>110138</v>
      </c>
      <c r="F122" s="245">
        <v>2</v>
      </c>
      <c r="G122" s="271">
        <v>3</v>
      </c>
      <c r="H122" s="271">
        <v>3</v>
      </c>
      <c r="I122" s="271">
        <v>1</v>
      </c>
      <c r="J122" s="243">
        <v>4.0711281322736435</v>
      </c>
      <c r="K122" s="243">
        <v>7.8580304115697048</v>
      </c>
      <c r="L122" s="243">
        <v>0.77285083003281796</v>
      </c>
      <c r="M122" s="240">
        <v>5</v>
      </c>
      <c r="N122" s="240">
        <v>3</v>
      </c>
      <c r="O122" s="240">
        <v>5</v>
      </c>
      <c r="P122" s="240">
        <v>3</v>
      </c>
      <c r="Q122" s="240">
        <v>2</v>
      </c>
      <c r="R122" s="240">
        <v>5</v>
      </c>
      <c r="S122" s="240">
        <v>2</v>
      </c>
      <c r="T122" s="241">
        <v>3</v>
      </c>
      <c r="U122" s="240">
        <v>1</v>
      </c>
      <c r="V122" s="242">
        <v>5</v>
      </c>
      <c r="W122" s="241">
        <v>2</v>
      </c>
      <c r="X122" s="241">
        <v>4</v>
      </c>
      <c r="Y122" s="240">
        <v>4</v>
      </c>
      <c r="Z122" s="240">
        <v>5</v>
      </c>
      <c r="AA122" s="240">
        <v>4</v>
      </c>
      <c r="AB122" s="239">
        <v>5</v>
      </c>
    </row>
    <row r="123" spans="1:28" ht="15" thickBot="1" x14ac:dyDescent="0.35">
      <c r="A123" s="237"/>
      <c r="B123" s="237"/>
      <c r="C123" s="237"/>
      <c r="D123" s="236">
        <v>1350000</v>
      </c>
      <c r="E123" s="235">
        <v>111462</v>
      </c>
      <c r="F123" s="234">
        <v>3</v>
      </c>
      <c r="G123" s="280">
        <v>4</v>
      </c>
      <c r="H123" s="280">
        <v>4</v>
      </c>
      <c r="I123" s="280">
        <v>4</v>
      </c>
      <c r="J123" s="232">
        <v>3.7140003529322412</v>
      </c>
      <c r="K123" s="232">
        <v>7.2218485122041605</v>
      </c>
      <c r="L123" s="232">
        <v>0.67625701033576158</v>
      </c>
      <c r="M123" s="229">
        <v>5</v>
      </c>
      <c r="N123" s="229">
        <v>3</v>
      </c>
      <c r="O123" s="229">
        <v>5</v>
      </c>
      <c r="P123" s="229">
        <v>5</v>
      </c>
      <c r="Q123" s="229">
        <v>2</v>
      </c>
      <c r="R123" s="229">
        <v>5</v>
      </c>
      <c r="S123" s="229">
        <v>2</v>
      </c>
      <c r="T123" s="230">
        <v>1</v>
      </c>
      <c r="U123" s="229">
        <v>1</v>
      </c>
      <c r="V123" s="231">
        <v>5</v>
      </c>
      <c r="W123" s="230">
        <v>3</v>
      </c>
      <c r="X123" s="230">
        <v>2</v>
      </c>
      <c r="Y123" s="229">
        <v>5</v>
      </c>
      <c r="Z123" s="229">
        <v>2</v>
      </c>
      <c r="AA123" s="229">
        <v>5</v>
      </c>
      <c r="AB123" s="228">
        <v>2</v>
      </c>
    </row>
    <row r="124" spans="1:28" x14ac:dyDescent="0.3">
      <c r="A124" s="259">
        <v>28</v>
      </c>
      <c r="B124" s="259" t="s">
        <v>90</v>
      </c>
      <c r="C124" s="259">
        <v>50</v>
      </c>
      <c r="D124" s="283" t="s">
        <v>100</v>
      </c>
      <c r="E124" s="286">
        <v>113965</v>
      </c>
      <c r="F124" s="256">
        <v>1</v>
      </c>
      <c r="G124" s="287">
        <v>3</v>
      </c>
      <c r="H124" s="287">
        <v>2</v>
      </c>
      <c r="I124" s="287">
        <v>3</v>
      </c>
      <c r="J124" s="254">
        <v>3.9815879940492942</v>
      </c>
      <c r="K124" s="254">
        <v>7.8026931006217755</v>
      </c>
      <c r="L124" s="254">
        <v>0.73298448242963599</v>
      </c>
      <c r="M124" s="251">
        <v>5</v>
      </c>
      <c r="N124" s="251">
        <v>5</v>
      </c>
      <c r="O124" s="251">
        <v>5</v>
      </c>
      <c r="P124" s="251">
        <v>5</v>
      </c>
      <c r="Q124" s="251">
        <v>2</v>
      </c>
      <c r="R124" s="251">
        <v>5</v>
      </c>
      <c r="S124" s="251">
        <v>2</v>
      </c>
      <c r="T124" s="252">
        <v>5</v>
      </c>
      <c r="U124" s="251">
        <v>1</v>
      </c>
      <c r="V124" s="253">
        <v>3</v>
      </c>
      <c r="W124" s="252">
        <v>1</v>
      </c>
      <c r="X124" s="252">
        <v>1</v>
      </c>
      <c r="Y124" s="251">
        <v>4</v>
      </c>
      <c r="Z124" s="251">
        <v>5</v>
      </c>
      <c r="AA124" s="251">
        <v>5</v>
      </c>
      <c r="AB124" s="250">
        <v>5</v>
      </c>
    </row>
    <row r="125" spans="1:28" x14ac:dyDescent="0.3">
      <c r="A125" s="248"/>
      <c r="B125" s="248"/>
      <c r="C125" s="248"/>
      <c r="D125" s="282"/>
      <c r="E125" s="246">
        <v>110456</v>
      </c>
      <c r="F125" s="245" t="s">
        <v>42</v>
      </c>
      <c r="G125" s="271">
        <v>1</v>
      </c>
      <c r="H125" s="271">
        <v>1</v>
      </c>
      <c r="I125" s="271">
        <v>1</v>
      </c>
      <c r="J125" s="243">
        <v>4.2158232032845033</v>
      </c>
      <c r="K125" s="243">
        <v>8.2197768884894842</v>
      </c>
      <c r="L125" s="243">
        <v>0.80404620544358185</v>
      </c>
      <c r="M125" s="240">
        <v>5</v>
      </c>
      <c r="N125" s="240">
        <v>3</v>
      </c>
      <c r="O125" s="240">
        <v>5</v>
      </c>
      <c r="P125" s="240">
        <v>5</v>
      </c>
      <c r="Q125" s="240">
        <v>2</v>
      </c>
      <c r="R125" s="240">
        <v>3</v>
      </c>
      <c r="S125" s="240">
        <v>3</v>
      </c>
      <c r="T125" s="241">
        <v>3</v>
      </c>
      <c r="U125" s="240">
        <v>1</v>
      </c>
      <c r="V125" s="242">
        <v>4</v>
      </c>
      <c r="W125" s="241">
        <v>2</v>
      </c>
      <c r="X125" s="241">
        <v>4</v>
      </c>
      <c r="Y125" s="240">
        <v>5</v>
      </c>
      <c r="Z125" s="240">
        <v>5</v>
      </c>
      <c r="AA125" s="240">
        <v>5</v>
      </c>
      <c r="AB125" s="239">
        <v>5</v>
      </c>
    </row>
    <row r="126" spans="1:28" x14ac:dyDescent="0.3">
      <c r="A126" s="248"/>
      <c r="B126" s="248"/>
      <c r="C126" s="248"/>
      <c r="D126" s="285" t="s">
        <v>37</v>
      </c>
      <c r="E126" s="246">
        <v>110138</v>
      </c>
      <c r="F126" s="245">
        <v>3</v>
      </c>
      <c r="G126" s="271">
        <v>2</v>
      </c>
      <c r="H126" s="271">
        <v>3</v>
      </c>
      <c r="I126" s="271">
        <v>2</v>
      </c>
      <c r="J126" s="243">
        <v>3.9965249576704682</v>
      </c>
      <c r="K126" s="243">
        <v>7.786298988506454</v>
      </c>
      <c r="L126" s="243">
        <v>0.77480329891116528</v>
      </c>
      <c r="M126" s="240">
        <v>5</v>
      </c>
      <c r="N126" s="240">
        <v>3</v>
      </c>
      <c r="O126" s="240">
        <v>5</v>
      </c>
      <c r="P126" s="240">
        <v>3</v>
      </c>
      <c r="Q126" s="240">
        <v>2</v>
      </c>
      <c r="R126" s="240">
        <v>5</v>
      </c>
      <c r="S126" s="240">
        <v>2</v>
      </c>
      <c r="T126" s="241">
        <v>3</v>
      </c>
      <c r="U126" s="240">
        <v>1</v>
      </c>
      <c r="V126" s="242">
        <v>4</v>
      </c>
      <c r="W126" s="241">
        <v>2</v>
      </c>
      <c r="X126" s="241">
        <v>4</v>
      </c>
      <c r="Y126" s="240">
        <v>4</v>
      </c>
      <c r="Z126" s="240">
        <v>5</v>
      </c>
      <c r="AA126" s="240">
        <v>4</v>
      </c>
      <c r="AB126" s="239">
        <v>5</v>
      </c>
    </row>
    <row r="127" spans="1:28" ht="15" thickBot="1" x14ac:dyDescent="0.35">
      <c r="A127" s="237"/>
      <c r="B127" s="237"/>
      <c r="C127" s="237"/>
      <c r="D127" s="236">
        <v>3500000</v>
      </c>
      <c r="E127" s="235">
        <v>111462</v>
      </c>
      <c r="F127" s="234">
        <v>2</v>
      </c>
      <c r="G127" s="280">
        <v>4</v>
      </c>
      <c r="H127" s="280">
        <v>4</v>
      </c>
      <c r="I127" s="280">
        <v>4</v>
      </c>
      <c r="J127" s="232">
        <v>3.8060638449957334</v>
      </c>
      <c r="K127" s="232">
        <v>7.4516284337186729</v>
      </c>
      <c r="L127" s="232">
        <v>0.72409416382165137</v>
      </c>
      <c r="M127" s="229">
        <v>5</v>
      </c>
      <c r="N127" s="229">
        <v>3</v>
      </c>
      <c r="O127" s="229">
        <v>5</v>
      </c>
      <c r="P127" s="229">
        <v>5</v>
      </c>
      <c r="Q127" s="229">
        <v>2</v>
      </c>
      <c r="R127" s="229">
        <v>5</v>
      </c>
      <c r="S127" s="229">
        <v>2</v>
      </c>
      <c r="T127" s="230">
        <v>3</v>
      </c>
      <c r="U127" s="229">
        <v>1</v>
      </c>
      <c r="V127" s="231">
        <v>4</v>
      </c>
      <c r="W127" s="230">
        <v>3</v>
      </c>
      <c r="X127" s="230">
        <v>2</v>
      </c>
      <c r="Y127" s="229">
        <v>5</v>
      </c>
      <c r="Z127" s="229">
        <v>2</v>
      </c>
      <c r="AA127" s="229">
        <v>5</v>
      </c>
      <c r="AB127" s="228">
        <v>2</v>
      </c>
    </row>
    <row r="128" spans="1:28" x14ac:dyDescent="0.3">
      <c r="A128" s="259">
        <v>29</v>
      </c>
      <c r="B128" s="259" t="s">
        <v>90</v>
      </c>
      <c r="C128" s="259">
        <v>60</v>
      </c>
      <c r="D128" s="258" t="s">
        <v>101</v>
      </c>
      <c r="E128" s="286">
        <v>113965</v>
      </c>
      <c r="F128" s="256">
        <v>1</v>
      </c>
      <c r="G128" s="287">
        <v>2</v>
      </c>
      <c r="H128" s="287">
        <v>2</v>
      </c>
      <c r="I128" s="287">
        <v>3</v>
      </c>
      <c r="J128" s="254">
        <v>4.0663102162715168</v>
      </c>
      <c r="K128" s="254">
        <v>7.9661277305031142</v>
      </c>
      <c r="L128" s="254">
        <v>0.73994450164903813</v>
      </c>
      <c r="M128" s="251">
        <v>5</v>
      </c>
      <c r="N128" s="251">
        <v>5</v>
      </c>
      <c r="O128" s="251">
        <v>5</v>
      </c>
      <c r="P128" s="251">
        <v>5</v>
      </c>
      <c r="Q128" s="251">
        <v>2</v>
      </c>
      <c r="R128" s="251">
        <v>5</v>
      </c>
      <c r="S128" s="251">
        <v>2</v>
      </c>
      <c r="T128" s="252">
        <v>5</v>
      </c>
      <c r="U128" s="251">
        <v>1</v>
      </c>
      <c r="V128" s="253">
        <v>2</v>
      </c>
      <c r="W128" s="252">
        <v>1</v>
      </c>
      <c r="X128" s="252">
        <v>1</v>
      </c>
      <c r="Y128" s="251">
        <v>4</v>
      </c>
      <c r="Z128" s="251">
        <v>5</v>
      </c>
      <c r="AA128" s="251">
        <v>5</v>
      </c>
      <c r="AB128" s="250">
        <v>5</v>
      </c>
    </row>
    <row r="129" spans="1:28" x14ac:dyDescent="0.3">
      <c r="A129" s="248"/>
      <c r="B129" s="248"/>
      <c r="C129" s="248"/>
      <c r="D129" s="247"/>
      <c r="E129" s="246">
        <v>110456</v>
      </c>
      <c r="F129" s="245">
        <v>2</v>
      </c>
      <c r="G129" s="271">
        <v>1</v>
      </c>
      <c r="H129" s="271">
        <v>1</v>
      </c>
      <c r="I129" s="271">
        <v>1</v>
      </c>
      <c r="J129" s="243">
        <v>4.3449898699511698</v>
      </c>
      <c r="K129" s="243">
        <v>8.4689761729003123</v>
      </c>
      <c r="L129" s="243">
        <v>0.82347930575685335</v>
      </c>
      <c r="M129" s="240">
        <v>5</v>
      </c>
      <c r="N129" s="240">
        <v>3</v>
      </c>
      <c r="O129" s="240">
        <v>5</v>
      </c>
      <c r="P129" s="240">
        <v>5</v>
      </c>
      <c r="Q129" s="240">
        <v>2</v>
      </c>
      <c r="R129" s="240">
        <v>5</v>
      </c>
      <c r="S129" s="240">
        <v>3</v>
      </c>
      <c r="T129" s="241">
        <v>3</v>
      </c>
      <c r="U129" s="240">
        <v>1</v>
      </c>
      <c r="V129" s="242">
        <v>2</v>
      </c>
      <c r="W129" s="241">
        <v>2</v>
      </c>
      <c r="X129" s="241">
        <v>4</v>
      </c>
      <c r="Y129" s="240">
        <v>5</v>
      </c>
      <c r="Z129" s="240">
        <v>5</v>
      </c>
      <c r="AA129" s="240">
        <v>5</v>
      </c>
      <c r="AB129" s="239">
        <v>5</v>
      </c>
    </row>
    <row r="130" spans="1:28" x14ac:dyDescent="0.3">
      <c r="A130" s="248"/>
      <c r="B130" s="248"/>
      <c r="C130" s="248"/>
      <c r="D130" s="285" t="s">
        <v>37</v>
      </c>
      <c r="E130" s="246">
        <v>110138</v>
      </c>
      <c r="F130" s="245" t="s">
        <v>42</v>
      </c>
      <c r="G130" s="271">
        <v>3</v>
      </c>
      <c r="H130" s="271">
        <v>3</v>
      </c>
      <c r="I130" s="271">
        <v>2</v>
      </c>
      <c r="J130" s="243">
        <v>3.8895805132260239</v>
      </c>
      <c r="K130" s="243">
        <v>7.5747447576449547</v>
      </c>
      <c r="L130" s="243">
        <v>0.7553231135108136</v>
      </c>
      <c r="M130" s="240">
        <v>5</v>
      </c>
      <c r="N130" s="240">
        <v>3</v>
      </c>
      <c r="O130" s="240">
        <v>5</v>
      </c>
      <c r="P130" s="240">
        <v>3</v>
      </c>
      <c r="Q130" s="240">
        <v>2</v>
      </c>
      <c r="R130" s="240">
        <v>3</v>
      </c>
      <c r="S130" s="240">
        <v>2</v>
      </c>
      <c r="T130" s="241">
        <v>3</v>
      </c>
      <c r="U130" s="240">
        <v>1</v>
      </c>
      <c r="V130" s="242">
        <v>2</v>
      </c>
      <c r="W130" s="241">
        <v>2</v>
      </c>
      <c r="X130" s="241">
        <v>4</v>
      </c>
      <c r="Y130" s="240">
        <v>4</v>
      </c>
      <c r="Z130" s="240">
        <v>5</v>
      </c>
      <c r="AA130" s="240">
        <v>4</v>
      </c>
      <c r="AB130" s="239">
        <v>5</v>
      </c>
    </row>
    <row r="131" spans="1:28" ht="15" thickBot="1" x14ac:dyDescent="0.35">
      <c r="A131" s="237"/>
      <c r="B131" s="237"/>
      <c r="C131" s="237"/>
      <c r="D131" s="236">
        <v>10750000</v>
      </c>
      <c r="E131" s="235">
        <v>111462</v>
      </c>
      <c r="F131" s="234" t="s">
        <v>42</v>
      </c>
      <c r="G131" s="233">
        <v>4</v>
      </c>
      <c r="H131" s="233">
        <v>4</v>
      </c>
      <c r="I131" s="233">
        <v>4</v>
      </c>
      <c r="J131" s="232">
        <v>3.6991194005512891</v>
      </c>
      <c r="K131" s="232">
        <v>7.2400742028571745</v>
      </c>
      <c r="L131" s="232">
        <v>0.70800815764933511</v>
      </c>
      <c r="M131" s="229">
        <v>5</v>
      </c>
      <c r="N131" s="229">
        <v>3</v>
      </c>
      <c r="O131" s="229">
        <v>5</v>
      </c>
      <c r="P131" s="229">
        <v>5</v>
      </c>
      <c r="Q131" s="229">
        <v>2</v>
      </c>
      <c r="R131" s="229">
        <v>3</v>
      </c>
      <c r="S131" s="229">
        <v>2</v>
      </c>
      <c r="T131" s="230">
        <v>3</v>
      </c>
      <c r="U131" s="229">
        <v>1</v>
      </c>
      <c r="V131" s="231">
        <v>2</v>
      </c>
      <c r="W131" s="230">
        <v>3</v>
      </c>
      <c r="X131" s="230">
        <v>2</v>
      </c>
      <c r="Y131" s="229">
        <v>5</v>
      </c>
      <c r="Z131" s="229">
        <v>2</v>
      </c>
      <c r="AA131" s="229">
        <v>5</v>
      </c>
      <c r="AB131" s="228">
        <v>2</v>
      </c>
    </row>
    <row r="132" spans="1:28" x14ac:dyDescent="0.3">
      <c r="A132" s="259">
        <v>30</v>
      </c>
      <c r="B132" s="259" t="s">
        <v>90</v>
      </c>
      <c r="C132" s="259">
        <v>70</v>
      </c>
      <c r="D132" s="258" t="s">
        <v>102</v>
      </c>
      <c r="E132" s="257">
        <v>110456</v>
      </c>
      <c r="F132" s="256">
        <v>1</v>
      </c>
      <c r="G132" s="255">
        <v>1</v>
      </c>
      <c r="H132" s="255">
        <v>1</v>
      </c>
      <c r="I132" s="255">
        <v>1</v>
      </c>
      <c r="J132" s="254">
        <v>5.8084249084249082</v>
      </c>
      <c r="K132" s="254">
        <v>9.8517309773643884</v>
      </c>
      <c r="L132" s="254">
        <v>0.91073685319171382</v>
      </c>
      <c r="M132" s="251">
        <v>5</v>
      </c>
      <c r="N132" s="251">
        <v>3</v>
      </c>
      <c r="O132" s="251">
        <v>5</v>
      </c>
      <c r="P132" s="251">
        <v>5</v>
      </c>
      <c r="Q132" s="251">
        <v>2</v>
      </c>
      <c r="R132" s="251">
        <v>5</v>
      </c>
      <c r="S132" s="251">
        <v>3</v>
      </c>
      <c r="T132" s="252">
        <v>3</v>
      </c>
      <c r="U132" s="251">
        <v>1</v>
      </c>
      <c r="V132" s="253">
        <v>5</v>
      </c>
      <c r="W132" s="252">
        <v>2</v>
      </c>
      <c r="X132" s="252">
        <v>4</v>
      </c>
      <c r="Y132" s="251">
        <v>5</v>
      </c>
      <c r="Z132" s="251">
        <v>5</v>
      </c>
      <c r="AA132" s="251">
        <v>5</v>
      </c>
      <c r="AB132" s="250">
        <v>5</v>
      </c>
    </row>
    <row r="133" spans="1:28" x14ac:dyDescent="0.3">
      <c r="A133" s="248"/>
      <c r="B133" s="248"/>
      <c r="C133" s="248"/>
      <c r="D133" s="247"/>
      <c r="E133" s="246">
        <v>110138</v>
      </c>
      <c r="F133" s="245">
        <v>2</v>
      </c>
      <c r="G133" s="244">
        <v>2</v>
      </c>
      <c r="H133" s="244">
        <v>2</v>
      </c>
      <c r="I133" s="244">
        <v>2</v>
      </c>
      <c r="J133" s="243">
        <v>5.3688644688644693</v>
      </c>
      <c r="K133" s="243">
        <v>9.1026345484077424</v>
      </c>
      <c r="L133" s="243">
        <v>0.83191998995670358</v>
      </c>
      <c r="M133" s="240">
        <v>5</v>
      </c>
      <c r="N133" s="240">
        <v>3</v>
      </c>
      <c r="O133" s="240">
        <v>5</v>
      </c>
      <c r="P133" s="240">
        <v>3</v>
      </c>
      <c r="Q133" s="240">
        <v>2</v>
      </c>
      <c r="R133" s="240">
        <v>5</v>
      </c>
      <c r="S133" s="240">
        <v>2</v>
      </c>
      <c r="T133" s="241">
        <v>3</v>
      </c>
      <c r="U133" s="240">
        <v>1</v>
      </c>
      <c r="V133" s="242">
        <v>5</v>
      </c>
      <c r="W133" s="241">
        <v>2</v>
      </c>
      <c r="X133" s="241">
        <v>4</v>
      </c>
      <c r="Y133" s="240">
        <v>4</v>
      </c>
      <c r="Z133" s="240">
        <v>5</v>
      </c>
      <c r="AA133" s="240">
        <v>4</v>
      </c>
      <c r="AB133" s="239">
        <v>5</v>
      </c>
    </row>
    <row r="134" spans="1:28" ht="15" thickBot="1" x14ac:dyDescent="0.35">
      <c r="A134" s="237"/>
      <c r="B134" s="237"/>
      <c r="C134" s="237"/>
      <c r="D134" s="236" t="s">
        <v>103</v>
      </c>
      <c r="E134" s="235">
        <v>111462</v>
      </c>
      <c r="F134" s="234">
        <v>3</v>
      </c>
      <c r="G134" s="233">
        <v>3</v>
      </c>
      <c r="H134" s="233">
        <v>3</v>
      </c>
      <c r="I134" s="233">
        <v>3</v>
      </c>
      <c r="J134" s="232">
        <v>4.8227106227106225</v>
      </c>
      <c r="K134" s="232">
        <v>8.2430695953622042</v>
      </c>
      <c r="L134" s="232">
        <v>0.7172080948314864</v>
      </c>
      <c r="M134" s="229">
        <v>5</v>
      </c>
      <c r="N134" s="229">
        <v>3</v>
      </c>
      <c r="O134" s="229">
        <v>5</v>
      </c>
      <c r="P134" s="229">
        <v>5</v>
      </c>
      <c r="Q134" s="229">
        <v>2</v>
      </c>
      <c r="R134" s="229">
        <v>5</v>
      </c>
      <c r="S134" s="229">
        <v>2</v>
      </c>
      <c r="T134" s="230">
        <v>1</v>
      </c>
      <c r="U134" s="229">
        <v>1</v>
      </c>
      <c r="V134" s="231">
        <v>5</v>
      </c>
      <c r="W134" s="230">
        <v>3</v>
      </c>
      <c r="X134" s="230">
        <v>2</v>
      </c>
      <c r="Y134" s="229">
        <v>5</v>
      </c>
      <c r="Z134" s="229">
        <v>2</v>
      </c>
      <c r="AA134" s="229">
        <v>5</v>
      </c>
      <c r="AB134" s="228">
        <v>2</v>
      </c>
    </row>
    <row r="135" spans="1:28" x14ac:dyDescent="0.3">
      <c r="A135" s="259">
        <v>31</v>
      </c>
      <c r="B135" s="259" t="s">
        <v>90</v>
      </c>
      <c r="C135" s="259">
        <v>80</v>
      </c>
      <c r="D135" s="284" t="s">
        <v>104</v>
      </c>
      <c r="E135" s="257">
        <v>110456</v>
      </c>
      <c r="F135" s="256" t="s">
        <v>42</v>
      </c>
      <c r="G135" s="287">
        <v>2</v>
      </c>
      <c r="H135" s="287">
        <v>2</v>
      </c>
      <c r="I135" s="287">
        <v>2</v>
      </c>
      <c r="J135" s="254">
        <v>5.4634365634365629</v>
      </c>
      <c r="K135" s="254">
        <v>9.2276251803304099</v>
      </c>
      <c r="L135" s="254">
        <v>0.78143577942752274</v>
      </c>
      <c r="M135" s="251">
        <v>5</v>
      </c>
      <c r="N135" s="251">
        <v>3</v>
      </c>
      <c r="O135" s="251">
        <v>5</v>
      </c>
      <c r="P135" s="251">
        <v>5</v>
      </c>
      <c r="Q135" s="251">
        <v>2</v>
      </c>
      <c r="R135" s="251">
        <v>3</v>
      </c>
      <c r="S135" s="251">
        <v>3</v>
      </c>
      <c r="T135" s="252">
        <v>3</v>
      </c>
      <c r="U135" s="251">
        <v>1</v>
      </c>
      <c r="V135" s="253">
        <v>1</v>
      </c>
      <c r="W135" s="252">
        <v>2</v>
      </c>
      <c r="X135" s="252">
        <v>4</v>
      </c>
      <c r="Y135" s="251">
        <v>5</v>
      </c>
      <c r="Z135" s="251">
        <v>5</v>
      </c>
      <c r="AA135" s="251">
        <v>5</v>
      </c>
      <c r="AB135" s="250">
        <v>5</v>
      </c>
    </row>
    <row r="136" spans="1:28" x14ac:dyDescent="0.3">
      <c r="A136" s="248"/>
      <c r="B136" s="248"/>
      <c r="C136" s="248"/>
      <c r="D136" s="285" t="s">
        <v>37</v>
      </c>
      <c r="E136" s="246">
        <v>110138</v>
      </c>
      <c r="F136" s="245">
        <v>1</v>
      </c>
      <c r="G136" s="244">
        <v>1</v>
      </c>
      <c r="H136" s="244">
        <v>1</v>
      </c>
      <c r="I136" s="244">
        <v>1</v>
      </c>
      <c r="J136" s="243">
        <v>5.5413586413586415</v>
      </c>
      <c r="K136" s="243">
        <v>9.2990186069466159</v>
      </c>
      <c r="L136" s="243">
        <v>0.83509230054567374</v>
      </c>
      <c r="M136" s="240">
        <v>5</v>
      </c>
      <c r="N136" s="240">
        <v>3</v>
      </c>
      <c r="O136" s="240">
        <v>5</v>
      </c>
      <c r="P136" s="240">
        <v>3</v>
      </c>
      <c r="Q136" s="240">
        <v>2</v>
      </c>
      <c r="R136" s="240">
        <v>5</v>
      </c>
      <c r="S136" s="240">
        <v>2</v>
      </c>
      <c r="T136" s="241">
        <v>3</v>
      </c>
      <c r="U136" s="240">
        <v>1</v>
      </c>
      <c r="V136" s="242">
        <v>5</v>
      </c>
      <c r="W136" s="241">
        <v>2</v>
      </c>
      <c r="X136" s="241">
        <v>4</v>
      </c>
      <c r="Y136" s="240">
        <v>4</v>
      </c>
      <c r="Z136" s="240">
        <v>5</v>
      </c>
      <c r="AA136" s="240">
        <v>4</v>
      </c>
      <c r="AB136" s="239">
        <v>5</v>
      </c>
    </row>
    <row r="137" spans="1:28" ht="15" thickBot="1" x14ac:dyDescent="0.35">
      <c r="A137" s="237"/>
      <c r="B137" s="237"/>
      <c r="C137" s="237"/>
      <c r="D137" s="236">
        <v>1950000</v>
      </c>
      <c r="E137" s="235">
        <v>111462</v>
      </c>
      <c r="F137" s="234">
        <v>2</v>
      </c>
      <c r="G137" s="280">
        <v>3</v>
      </c>
      <c r="H137" s="280">
        <v>3</v>
      </c>
      <c r="I137" s="280">
        <v>3</v>
      </c>
      <c r="J137" s="232">
        <v>4.9952047952047955</v>
      </c>
      <c r="K137" s="232">
        <v>8.4394536539010776</v>
      </c>
      <c r="L137" s="232">
        <v>0.72249706997217378</v>
      </c>
      <c r="M137" s="229">
        <v>5</v>
      </c>
      <c r="N137" s="229">
        <v>3</v>
      </c>
      <c r="O137" s="229">
        <v>5</v>
      </c>
      <c r="P137" s="229">
        <v>5</v>
      </c>
      <c r="Q137" s="229">
        <v>2</v>
      </c>
      <c r="R137" s="229">
        <v>5</v>
      </c>
      <c r="S137" s="229">
        <v>2</v>
      </c>
      <c r="T137" s="230">
        <v>1</v>
      </c>
      <c r="U137" s="229">
        <v>1</v>
      </c>
      <c r="V137" s="231">
        <v>5</v>
      </c>
      <c r="W137" s="230">
        <v>3</v>
      </c>
      <c r="X137" s="230">
        <v>2</v>
      </c>
      <c r="Y137" s="229">
        <v>5</v>
      </c>
      <c r="Z137" s="229">
        <v>2</v>
      </c>
      <c r="AA137" s="229">
        <v>5</v>
      </c>
      <c r="AB137" s="228">
        <v>2</v>
      </c>
    </row>
    <row r="138" spans="1:28" x14ac:dyDescent="0.3">
      <c r="A138" s="259">
        <v>32</v>
      </c>
      <c r="B138" s="259" t="s">
        <v>90</v>
      </c>
      <c r="C138" s="259">
        <v>90</v>
      </c>
      <c r="D138" s="284" t="s">
        <v>105</v>
      </c>
      <c r="E138" s="257">
        <v>110456</v>
      </c>
      <c r="F138" s="256">
        <v>1</v>
      </c>
      <c r="G138" s="255">
        <v>1</v>
      </c>
      <c r="H138" s="255">
        <v>1</v>
      </c>
      <c r="I138" s="255">
        <v>1</v>
      </c>
      <c r="J138" s="254">
        <v>8.8452380952380949</v>
      </c>
      <c r="K138" s="317">
        <v>12.157882173249499</v>
      </c>
      <c r="L138" s="254">
        <v>0.91714031267728457</v>
      </c>
      <c r="M138" s="251">
        <v>5</v>
      </c>
      <c r="N138" s="251">
        <v>3</v>
      </c>
      <c r="O138" s="251">
        <v>5</v>
      </c>
      <c r="P138" s="251">
        <v>5</v>
      </c>
      <c r="Q138" s="251">
        <v>2</v>
      </c>
      <c r="R138" s="251">
        <v>3</v>
      </c>
      <c r="S138" s="251">
        <v>3</v>
      </c>
      <c r="T138" s="252">
        <v>3</v>
      </c>
      <c r="U138" s="251">
        <v>1</v>
      </c>
      <c r="V138" s="253">
        <v>3</v>
      </c>
      <c r="W138" s="252">
        <v>2</v>
      </c>
      <c r="X138" s="252">
        <v>4</v>
      </c>
      <c r="Y138" s="251">
        <v>5</v>
      </c>
      <c r="Z138" s="251">
        <v>5</v>
      </c>
      <c r="AA138" s="251">
        <v>5</v>
      </c>
      <c r="AB138" s="250">
        <v>5</v>
      </c>
    </row>
    <row r="139" spans="1:28" ht="15" thickBot="1" x14ac:dyDescent="0.35">
      <c r="A139" s="237"/>
      <c r="B139" s="237"/>
      <c r="C139" s="237"/>
      <c r="D139" s="236">
        <v>16500000</v>
      </c>
      <c r="E139" s="235">
        <v>111462</v>
      </c>
      <c r="F139" s="234" t="s">
        <v>42</v>
      </c>
      <c r="G139" s="233">
        <v>2</v>
      </c>
      <c r="H139" s="233">
        <v>2</v>
      </c>
      <c r="I139" s="233">
        <v>2</v>
      </c>
      <c r="J139" s="232">
        <v>7.1547619047619042</v>
      </c>
      <c r="K139" s="232">
        <v>9.9640410166535514</v>
      </c>
      <c r="L139" s="232">
        <v>0.69241621781832541</v>
      </c>
      <c r="M139" s="229">
        <v>5</v>
      </c>
      <c r="N139" s="229">
        <v>3</v>
      </c>
      <c r="O139" s="229">
        <v>5</v>
      </c>
      <c r="P139" s="229">
        <v>5</v>
      </c>
      <c r="Q139" s="229">
        <v>2</v>
      </c>
      <c r="R139" s="229">
        <v>1</v>
      </c>
      <c r="S139" s="229">
        <v>2</v>
      </c>
      <c r="T139" s="230">
        <v>3</v>
      </c>
      <c r="U139" s="229">
        <v>1</v>
      </c>
      <c r="V139" s="231">
        <v>3</v>
      </c>
      <c r="W139" s="230">
        <v>3</v>
      </c>
      <c r="X139" s="230">
        <v>2</v>
      </c>
      <c r="Y139" s="229">
        <v>5</v>
      </c>
      <c r="Z139" s="229">
        <v>2</v>
      </c>
      <c r="AA139" s="229">
        <v>5</v>
      </c>
      <c r="AB139" s="228">
        <v>2</v>
      </c>
    </row>
    <row r="140" spans="1:28" x14ac:dyDescent="0.3">
      <c r="A140" s="259">
        <v>33</v>
      </c>
      <c r="B140" s="259" t="s">
        <v>90</v>
      </c>
      <c r="C140" s="259">
        <v>100</v>
      </c>
      <c r="D140" s="283" t="s">
        <v>106</v>
      </c>
      <c r="E140" s="257">
        <v>110456</v>
      </c>
      <c r="F140" s="256">
        <v>1</v>
      </c>
      <c r="G140" s="255">
        <v>1</v>
      </c>
      <c r="H140" s="255">
        <v>1</v>
      </c>
      <c r="I140" s="255">
        <v>1</v>
      </c>
      <c r="J140" s="254">
        <v>5.7644688644688644</v>
      </c>
      <c r="K140" s="254">
        <v>9.8257499542852269</v>
      </c>
      <c r="L140" s="254">
        <v>0.91050299233553167</v>
      </c>
      <c r="M140" s="251">
        <v>5</v>
      </c>
      <c r="N140" s="251">
        <v>3</v>
      </c>
      <c r="O140" s="251">
        <v>5</v>
      </c>
      <c r="P140" s="251">
        <v>5</v>
      </c>
      <c r="Q140" s="251">
        <v>2</v>
      </c>
      <c r="R140" s="251">
        <v>5</v>
      </c>
      <c r="S140" s="251">
        <v>3</v>
      </c>
      <c r="T140" s="252">
        <v>3</v>
      </c>
      <c r="U140" s="251">
        <v>1</v>
      </c>
      <c r="V140" s="253">
        <v>5</v>
      </c>
      <c r="W140" s="252">
        <v>2</v>
      </c>
      <c r="X140" s="252">
        <v>4</v>
      </c>
      <c r="Y140" s="251">
        <v>5</v>
      </c>
      <c r="Z140" s="251">
        <v>5</v>
      </c>
      <c r="AA140" s="251">
        <v>5</v>
      </c>
      <c r="AB140" s="250">
        <v>5</v>
      </c>
    </row>
    <row r="141" spans="1:28" x14ac:dyDescent="0.3">
      <c r="A141" s="248"/>
      <c r="B141" s="248"/>
      <c r="C141" s="248"/>
      <c r="D141" s="282"/>
      <c r="E141" s="246">
        <v>110138</v>
      </c>
      <c r="F141" s="245">
        <v>2</v>
      </c>
      <c r="G141" s="244">
        <v>2</v>
      </c>
      <c r="H141" s="244">
        <v>2</v>
      </c>
      <c r="I141" s="244">
        <v>2</v>
      </c>
      <c r="J141" s="243">
        <v>5.2479853479853489</v>
      </c>
      <c r="K141" s="243">
        <v>8.944200289622076</v>
      </c>
      <c r="L141" s="243">
        <v>0.82369841519924369</v>
      </c>
      <c r="M141" s="240">
        <v>5</v>
      </c>
      <c r="N141" s="240">
        <v>3</v>
      </c>
      <c r="O141" s="240">
        <v>5</v>
      </c>
      <c r="P141" s="240">
        <v>3</v>
      </c>
      <c r="Q141" s="240">
        <v>2</v>
      </c>
      <c r="R141" s="240">
        <v>5</v>
      </c>
      <c r="S141" s="240">
        <v>2</v>
      </c>
      <c r="T141" s="241">
        <v>3</v>
      </c>
      <c r="U141" s="240">
        <v>1</v>
      </c>
      <c r="V141" s="242">
        <v>4</v>
      </c>
      <c r="W141" s="241">
        <v>2</v>
      </c>
      <c r="X141" s="241">
        <v>4</v>
      </c>
      <c r="Y141" s="240">
        <v>4</v>
      </c>
      <c r="Z141" s="240">
        <v>5</v>
      </c>
      <c r="AA141" s="240">
        <v>4</v>
      </c>
      <c r="AB141" s="239">
        <v>5</v>
      </c>
    </row>
    <row r="142" spans="1:28" ht="15" thickBot="1" x14ac:dyDescent="0.35">
      <c r="A142" s="237"/>
      <c r="B142" s="237"/>
      <c r="C142" s="237"/>
      <c r="D142" s="281">
        <v>1950000</v>
      </c>
      <c r="E142" s="235">
        <v>111462</v>
      </c>
      <c r="F142" s="234">
        <v>3</v>
      </c>
      <c r="G142" s="233">
        <v>3</v>
      </c>
      <c r="H142" s="233">
        <v>3</v>
      </c>
      <c r="I142" s="233">
        <v>3</v>
      </c>
      <c r="J142" s="232">
        <v>4.9875457875457876</v>
      </c>
      <c r="K142" s="232">
        <v>8.5434668043176618</v>
      </c>
      <c r="L142" s="232">
        <v>0.75259453663568376</v>
      </c>
      <c r="M142" s="229">
        <v>5</v>
      </c>
      <c r="N142" s="229">
        <v>3</v>
      </c>
      <c r="O142" s="229">
        <v>5</v>
      </c>
      <c r="P142" s="229">
        <v>5</v>
      </c>
      <c r="Q142" s="229">
        <v>2</v>
      </c>
      <c r="R142" s="229">
        <v>5</v>
      </c>
      <c r="S142" s="229">
        <v>2</v>
      </c>
      <c r="T142" s="230">
        <v>3</v>
      </c>
      <c r="U142" s="229">
        <v>1</v>
      </c>
      <c r="V142" s="231">
        <v>4</v>
      </c>
      <c r="W142" s="230">
        <v>3</v>
      </c>
      <c r="X142" s="230">
        <v>2</v>
      </c>
      <c r="Y142" s="229">
        <v>5</v>
      </c>
      <c r="Z142" s="229">
        <v>2</v>
      </c>
      <c r="AA142" s="229">
        <v>5</v>
      </c>
      <c r="AB142" s="228">
        <v>2</v>
      </c>
    </row>
    <row r="143" spans="1:28" x14ac:dyDescent="0.3">
      <c r="A143" s="279">
        <v>34</v>
      </c>
      <c r="B143" s="279" t="s">
        <v>90</v>
      </c>
      <c r="C143" s="279">
        <v>110</v>
      </c>
      <c r="D143" s="247" t="s">
        <v>107</v>
      </c>
      <c r="E143" s="278">
        <v>110456</v>
      </c>
      <c r="F143" s="277">
        <v>1</v>
      </c>
      <c r="G143" s="276">
        <v>1</v>
      </c>
      <c r="H143" s="276">
        <v>1</v>
      </c>
      <c r="I143" s="276">
        <v>1</v>
      </c>
      <c r="J143" s="275">
        <v>5.8084249084249073</v>
      </c>
      <c r="K143" s="275">
        <v>9.8517309773643884</v>
      </c>
      <c r="L143" s="275">
        <v>0.91073685319171382</v>
      </c>
      <c r="M143" s="272">
        <v>5</v>
      </c>
      <c r="N143" s="272">
        <v>3</v>
      </c>
      <c r="O143" s="272">
        <v>5</v>
      </c>
      <c r="P143" s="272">
        <v>5</v>
      </c>
      <c r="Q143" s="272">
        <v>2</v>
      </c>
      <c r="R143" s="272">
        <v>5</v>
      </c>
      <c r="S143" s="272">
        <v>3</v>
      </c>
      <c r="T143" s="273">
        <v>3</v>
      </c>
      <c r="U143" s="272">
        <v>1</v>
      </c>
      <c r="V143" s="274">
        <v>5</v>
      </c>
      <c r="W143" s="273">
        <v>2</v>
      </c>
      <c r="X143" s="273">
        <v>4</v>
      </c>
      <c r="Y143" s="272">
        <v>5</v>
      </c>
      <c r="Z143" s="272">
        <v>2</v>
      </c>
      <c r="AA143" s="272">
        <v>5</v>
      </c>
      <c r="AB143" s="272">
        <v>5</v>
      </c>
    </row>
    <row r="144" spans="1:28" x14ac:dyDescent="0.3">
      <c r="A144" s="248"/>
      <c r="B144" s="248"/>
      <c r="C144" s="248"/>
      <c r="D144" s="247"/>
      <c r="E144" s="246">
        <v>110138</v>
      </c>
      <c r="F144" s="245">
        <v>2</v>
      </c>
      <c r="G144" s="244">
        <v>2</v>
      </c>
      <c r="H144" s="244">
        <v>2</v>
      </c>
      <c r="I144" s="244">
        <v>2</v>
      </c>
      <c r="J144" s="243">
        <v>5.1188644688644684</v>
      </c>
      <c r="K144" s="243">
        <v>8.6943862579438793</v>
      </c>
      <c r="L144" s="243">
        <v>0.7815777761798276</v>
      </c>
      <c r="M144" s="240">
        <v>2</v>
      </c>
      <c r="N144" s="240">
        <v>3</v>
      </c>
      <c r="O144" s="240">
        <v>5</v>
      </c>
      <c r="P144" s="240">
        <v>3</v>
      </c>
      <c r="Q144" s="240">
        <v>2</v>
      </c>
      <c r="R144" s="240">
        <v>5</v>
      </c>
      <c r="S144" s="240">
        <v>2</v>
      </c>
      <c r="T144" s="241">
        <v>3</v>
      </c>
      <c r="U144" s="240">
        <v>1</v>
      </c>
      <c r="V144" s="242">
        <v>5</v>
      </c>
      <c r="W144" s="241">
        <v>2</v>
      </c>
      <c r="X144" s="241">
        <v>4</v>
      </c>
      <c r="Y144" s="240">
        <v>4</v>
      </c>
      <c r="Z144" s="240">
        <v>2</v>
      </c>
      <c r="AA144" s="240">
        <v>4</v>
      </c>
      <c r="AB144" s="240">
        <v>5</v>
      </c>
    </row>
    <row r="145" spans="1:28" ht="15" thickBot="1" x14ac:dyDescent="0.35">
      <c r="A145" s="270"/>
      <c r="B145" s="270"/>
      <c r="C145" s="270"/>
      <c r="D145" s="269" t="s">
        <v>103</v>
      </c>
      <c r="E145" s="268">
        <v>111462</v>
      </c>
      <c r="F145" s="267">
        <v>3</v>
      </c>
      <c r="G145" s="265">
        <v>3</v>
      </c>
      <c r="H145" s="265">
        <v>3</v>
      </c>
      <c r="I145" s="265">
        <v>3</v>
      </c>
      <c r="J145" s="264">
        <v>5.0727106227106225</v>
      </c>
      <c r="K145" s="264">
        <v>8.6513178858260691</v>
      </c>
      <c r="L145" s="264">
        <v>0.75105818687792958</v>
      </c>
      <c r="M145" s="261">
        <v>5</v>
      </c>
      <c r="N145" s="261">
        <v>3</v>
      </c>
      <c r="O145" s="261">
        <v>5</v>
      </c>
      <c r="P145" s="261">
        <v>5</v>
      </c>
      <c r="Q145" s="261">
        <v>2</v>
      </c>
      <c r="R145" s="261">
        <v>5</v>
      </c>
      <c r="S145" s="261">
        <v>2</v>
      </c>
      <c r="T145" s="262">
        <v>1</v>
      </c>
      <c r="U145" s="261">
        <v>1</v>
      </c>
      <c r="V145" s="263">
        <v>5</v>
      </c>
      <c r="W145" s="262">
        <v>3</v>
      </c>
      <c r="X145" s="262">
        <v>2</v>
      </c>
      <c r="Y145" s="261">
        <v>5</v>
      </c>
      <c r="Z145" s="261">
        <v>2</v>
      </c>
      <c r="AA145" s="261">
        <v>5</v>
      </c>
      <c r="AB145" s="261">
        <v>2</v>
      </c>
    </row>
    <row r="146" spans="1:28" x14ac:dyDescent="0.3">
      <c r="A146" s="259">
        <v>35</v>
      </c>
      <c r="B146" s="260" t="s">
        <v>108</v>
      </c>
      <c r="C146" s="259">
        <v>10</v>
      </c>
      <c r="D146" s="258" t="s">
        <v>109</v>
      </c>
      <c r="E146" s="257">
        <v>110164</v>
      </c>
      <c r="F146" s="256">
        <v>1</v>
      </c>
      <c r="G146" s="255">
        <v>1</v>
      </c>
      <c r="H146" s="255">
        <v>1</v>
      </c>
      <c r="I146" s="255">
        <v>1</v>
      </c>
      <c r="J146" s="254">
        <v>5.8179154179154171</v>
      </c>
      <c r="K146" s="254">
        <v>9.8689262619434519</v>
      </c>
      <c r="L146" s="254">
        <v>1</v>
      </c>
      <c r="M146" s="251">
        <v>5</v>
      </c>
      <c r="N146" s="251">
        <v>5</v>
      </c>
      <c r="O146" s="251">
        <v>5</v>
      </c>
      <c r="P146" s="251">
        <v>5</v>
      </c>
      <c r="Q146" s="251">
        <v>2</v>
      </c>
      <c r="R146" s="251">
        <v>5</v>
      </c>
      <c r="S146" s="251">
        <v>3</v>
      </c>
      <c r="T146" s="252">
        <v>5</v>
      </c>
      <c r="U146" s="251">
        <v>4</v>
      </c>
      <c r="V146" s="253">
        <v>2</v>
      </c>
      <c r="W146" s="252">
        <v>3</v>
      </c>
      <c r="X146" s="252">
        <v>4</v>
      </c>
      <c r="Y146" s="251">
        <v>2</v>
      </c>
      <c r="Z146" s="251">
        <v>5</v>
      </c>
      <c r="AA146" s="251">
        <v>5</v>
      </c>
      <c r="AB146" s="250">
        <v>5</v>
      </c>
    </row>
    <row r="147" spans="1:28" x14ac:dyDescent="0.3">
      <c r="A147" s="248"/>
      <c r="B147" s="249"/>
      <c r="C147" s="248"/>
      <c r="D147" s="247"/>
      <c r="E147" s="246">
        <v>111394</v>
      </c>
      <c r="F147" s="245">
        <v>2</v>
      </c>
      <c r="G147" s="244">
        <v>2</v>
      </c>
      <c r="H147" s="244">
        <v>2</v>
      </c>
      <c r="I147" s="244">
        <v>2</v>
      </c>
      <c r="J147" s="243">
        <v>5.3157176157176149</v>
      </c>
      <c r="K147" s="243">
        <v>9.0196703799626352</v>
      </c>
      <c r="L147" s="243">
        <v>0.8324031029555975</v>
      </c>
      <c r="M147" s="240">
        <v>5</v>
      </c>
      <c r="N147" s="240">
        <v>5</v>
      </c>
      <c r="O147" s="240">
        <v>4</v>
      </c>
      <c r="P147" s="240">
        <v>3</v>
      </c>
      <c r="Q147" s="240">
        <v>2</v>
      </c>
      <c r="R147" s="240">
        <v>5</v>
      </c>
      <c r="S147" s="240">
        <v>3</v>
      </c>
      <c r="T147" s="241">
        <v>5</v>
      </c>
      <c r="U147" s="240">
        <v>4</v>
      </c>
      <c r="V147" s="242">
        <v>2</v>
      </c>
      <c r="W147" s="241">
        <v>3</v>
      </c>
      <c r="X147" s="241">
        <v>2</v>
      </c>
      <c r="Y147" s="240">
        <v>2</v>
      </c>
      <c r="Z147" s="240">
        <v>4</v>
      </c>
      <c r="AA147" s="240">
        <v>5</v>
      </c>
      <c r="AB147" s="239">
        <v>5</v>
      </c>
    </row>
    <row r="148" spans="1:28" ht="15" thickBot="1" x14ac:dyDescent="0.35">
      <c r="A148" s="237"/>
      <c r="B148" s="238"/>
      <c r="C148" s="237"/>
      <c r="D148" s="236" t="s">
        <v>112</v>
      </c>
      <c r="E148" s="235">
        <v>110132</v>
      </c>
      <c r="F148" s="234">
        <v>3</v>
      </c>
      <c r="G148" s="233">
        <v>3</v>
      </c>
      <c r="H148" s="233">
        <v>3</v>
      </c>
      <c r="I148" s="233">
        <v>3</v>
      </c>
      <c r="J148" s="232">
        <v>4.8663669663669662</v>
      </c>
      <c r="K148" s="232">
        <v>8.3340602119436404</v>
      </c>
      <c r="L148" s="232">
        <v>0.73201682191345763</v>
      </c>
      <c r="M148" s="229">
        <v>3</v>
      </c>
      <c r="N148" s="229">
        <v>1</v>
      </c>
      <c r="O148" s="229">
        <v>4</v>
      </c>
      <c r="P148" s="229">
        <v>5</v>
      </c>
      <c r="Q148" s="229">
        <v>2</v>
      </c>
      <c r="R148" s="229">
        <v>5</v>
      </c>
      <c r="S148" s="229">
        <v>3</v>
      </c>
      <c r="T148" s="230">
        <v>5</v>
      </c>
      <c r="U148" s="229">
        <v>4</v>
      </c>
      <c r="V148" s="231">
        <v>2</v>
      </c>
      <c r="W148" s="230">
        <v>1</v>
      </c>
      <c r="X148" s="230">
        <v>4</v>
      </c>
      <c r="Y148" s="229">
        <v>2</v>
      </c>
      <c r="Z148" s="229">
        <v>5</v>
      </c>
      <c r="AA148" s="229">
        <v>5</v>
      </c>
      <c r="AB148" s="228">
        <v>4</v>
      </c>
    </row>
    <row r="149" spans="1:28" x14ac:dyDescent="0.3">
      <c r="G149" s="227">
        <f>(50/146)</f>
        <v>0.34246575342465752</v>
      </c>
      <c r="H149" s="227">
        <f>(56/146)</f>
        <v>0.38356164383561642</v>
      </c>
      <c r="I149" s="227">
        <f>(60/146)</f>
        <v>0.41095890410958902</v>
      </c>
    </row>
    <row r="150" spans="1:28" x14ac:dyDescent="0.3">
      <c r="G150" s="227">
        <f>1-G149</f>
        <v>0.65753424657534243</v>
      </c>
      <c r="H150" s="227">
        <f>1-H149</f>
        <v>0.61643835616438358</v>
      </c>
      <c r="I150" s="227">
        <f>1-I149</f>
        <v>0.58904109589041098</v>
      </c>
    </row>
    <row r="151" spans="1:28" x14ac:dyDescent="0.3">
      <c r="G151" s="1">
        <f>146-50</f>
        <v>96</v>
      </c>
      <c r="H151" s="1">
        <f>146-56</f>
        <v>90</v>
      </c>
      <c r="I151" s="1">
        <f>146-60</f>
        <v>86</v>
      </c>
    </row>
  </sheetData>
  <mergeCells count="136">
    <mergeCell ref="C143:C145"/>
    <mergeCell ref="D143:D144"/>
    <mergeCell ref="A146:A148"/>
    <mergeCell ref="B146:B148"/>
    <mergeCell ref="C146:C148"/>
    <mergeCell ref="D146:D147"/>
    <mergeCell ref="A140:A142"/>
    <mergeCell ref="B140:B142"/>
    <mergeCell ref="C140:C142"/>
    <mergeCell ref="D140:D141"/>
    <mergeCell ref="A143:A145"/>
    <mergeCell ref="B143:B145"/>
    <mergeCell ref="D124:D125"/>
    <mergeCell ref="A128:A131"/>
    <mergeCell ref="B128:B131"/>
    <mergeCell ref="C128:C131"/>
    <mergeCell ref="D128:D129"/>
    <mergeCell ref="A132:A134"/>
    <mergeCell ref="B132:B134"/>
    <mergeCell ref="C132:C134"/>
    <mergeCell ref="D132:D133"/>
    <mergeCell ref="C114:C116"/>
    <mergeCell ref="A135:A137"/>
    <mergeCell ref="B135:B137"/>
    <mergeCell ref="C135:C137"/>
    <mergeCell ref="A138:A139"/>
    <mergeCell ref="B138:B139"/>
    <mergeCell ref="C138:C139"/>
    <mergeCell ref="C110:C113"/>
    <mergeCell ref="D110:D111"/>
    <mergeCell ref="A120:A123"/>
    <mergeCell ref="B120:B123"/>
    <mergeCell ref="C120:C123"/>
    <mergeCell ref="A124:A127"/>
    <mergeCell ref="B124:B127"/>
    <mergeCell ref="C124:C127"/>
    <mergeCell ref="A114:A116"/>
    <mergeCell ref="B114:B116"/>
    <mergeCell ref="D114:D115"/>
    <mergeCell ref="A117:A119"/>
    <mergeCell ref="B117:B119"/>
    <mergeCell ref="C117:C119"/>
    <mergeCell ref="A107:A109"/>
    <mergeCell ref="B107:B109"/>
    <mergeCell ref="C107:C109"/>
    <mergeCell ref="D107:D108"/>
    <mergeCell ref="A110:A113"/>
    <mergeCell ref="B110:B113"/>
    <mergeCell ref="A88:A92"/>
    <mergeCell ref="B88:B92"/>
    <mergeCell ref="C88:C92"/>
    <mergeCell ref="D88:D89"/>
    <mergeCell ref="A93:A97"/>
    <mergeCell ref="B93:B97"/>
    <mergeCell ref="C93:C97"/>
    <mergeCell ref="D93:D94"/>
    <mergeCell ref="A98:A102"/>
    <mergeCell ref="B98:B102"/>
    <mergeCell ref="C98:C102"/>
    <mergeCell ref="D101:D102"/>
    <mergeCell ref="A103:A106"/>
    <mergeCell ref="B103:B106"/>
    <mergeCell ref="C103:C106"/>
    <mergeCell ref="D105:D106"/>
    <mergeCell ref="A68:A72"/>
    <mergeCell ref="B68:B72"/>
    <mergeCell ref="C68:C72"/>
    <mergeCell ref="D71:D72"/>
    <mergeCell ref="A73:A77"/>
    <mergeCell ref="B73:B77"/>
    <mergeCell ref="C73:C77"/>
    <mergeCell ref="D76:D77"/>
    <mergeCell ref="A78:A82"/>
    <mergeCell ref="B78:B82"/>
    <mergeCell ref="C78:C82"/>
    <mergeCell ref="D78:D79"/>
    <mergeCell ref="A83:A87"/>
    <mergeCell ref="B83:B87"/>
    <mergeCell ref="C83:C87"/>
    <mergeCell ref="D83:D84"/>
    <mergeCell ref="A48:A52"/>
    <mergeCell ref="B48:B52"/>
    <mergeCell ref="C48:C52"/>
    <mergeCell ref="D48:D49"/>
    <mergeCell ref="A53:A57"/>
    <mergeCell ref="B53:B57"/>
    <mergeCell ref="C53:C57"/>
    <mergeCell ref="D56:D57"/>
    <mergeCell ref="A58:A62"/>
    <mergeCell ref="B58:B62"/>
    <mergeCell ref="C58:C62"/>
    <mergeCell ref="D61:D62"/>
    <mergeCell ref="A63:A67"/>
    <mergeCell ref="B63:B67"/>
    <mergeCell ref="C63:C67"/>
    <mergeCell ref="D66:D67"/>
    <mergeCell ref="D23:D24"/>
    <mergeCell ref="A28:A32"/>
    <mergeCell ref="B28:B32"/>
    <mergeCell ref="C28:C32"/>
    <mergeCell ref="D31:D32"/>
    <mergeCell ref="A33:A37"/>
    <mergeCell ref="B33:B37"/>
    <mergeCell ref="C33:C37"/>
    <mergeCell ref="D33:D34"/>
    <mergeCell ref="A38:A42"/>
    <mergeCell ref="B38:B42"/>
    <mergeCell ref="C38:C42"/>
    <mergeCell ref="D38:D39"/>
    <mergeCell ref="A43:A47"/>
    <mergeCell ref="B43:B47"/>
    <mergeCell ref="C43:C47"/>
    <mergeCell ref="D43:D44"/>
    <mergeCell ref="A20:A22"/>
    <mergeCell ref="B20:B22"/>
    <mergeCell ref="C20:C22"/>
    <mergeCell ref="A23:A27"/>
    <mergeCell ref="B23:B27"/>
    <mergeCell ref="C23:C27"/>
    <mergeCell ref="A3:A4"/>
    <mergeCell ref="B3:B4"/>
    <mergeCell ref="C3:C4"/>
    <mergeCell ref="D3:D4"/>
    <mergeCell ref="A5:A9"/>
    <mergeCell ref="B5:B9"/>
    <mergeCell ref="C5:C9"/>
    <mergeCell ref="D8:D9"/>
    <mergeCell ref="D10:D11"/>
    <mergeCell ref="D14:D16"/>
    <mergeCell ref="A17:A19"/>
    <mergeCell ref="B17:B19"/>
    <mergeCell ref="C17:C19"/>
    <mergeCell ref="D17:D18"/>
    <mergeCell ref="A10:A16"/>
    <mergeCell ref="B10:B16"/>
    <mergeCell ref="C10:C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topsis N</vt:lpstr>
      <vt:lpstr>topsis O</vt:lpstr>
      <vt:lpstr>copras N</vt:lpstr>
      <vt:lpstr>copras O</vt:lpstr>
      <vt:lpstr>Moora N</vt:lpstr>
      <vt:lpstr>moora O</vt:lpstr>
      <vt:lpstr>With BWM</vt:lpstr>
      <vt:lpstr>Without BWM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blutarity</dc:creator>
  <cp:lastModifiedBy>Lenovo</cp:lastModifiedBy>
  <dcterms:created xsi:type="dcterms:W3CDTF">2019-07-17T17:07:00Z</dcterms:created>
  <dcterms:modified xsi:type="dcterms:W3CDTF">2019-08-28T04:23:50Z</dcterms:modified>
</cp:coreProperties>
</file>